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水道課（情）\業務係\38経営比較分析表\R01\[下水道事業]【経営比較分析表】2019_062081_47_1718\"/>
    </mc:Choice>
  </mc:AlternateContent>
  <workbookProtection workbookAlgorithmName="SHA-512" workbookHashValue="hQl/L2icIe3AblWxU9er87mwnSLhSeiLes7mB9WAwxBIe8BIqMQ0+QJD8KzzQTR+KEtHEHKxQyevIrKKrt/+xg==" workbookSaltValue="WMQ04yRMr+AuJukw1Av9Aw==" workbookSpinCount="100000" lockStructure="1"/>
  <bookViews>
    <workbookView xWindow="108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<sst xmlns="http://schemas.openxmlformats.org/spreadsheetml/2006/main" count="241" uniqueCount="121">
  <si>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</si>
  <si>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</si>
  <si>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</si>
  <si>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</si>
  <si>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</si>
  <si>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</si>
  <si>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</si>
  <si>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</si>
  <si>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</si>
  <si>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</si>
  <si>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</si>
  <si>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</si>
  <si>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</si>
  <si>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</si>
  <si>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</si>
  <si>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</si>
  <si>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</si>
  <si>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</si>
  <si>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</si>
  <si>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</si>
  <si>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</si>
  <si>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</si>
  <si>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</si>
  <si>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</si>
  <si>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</si>
  <si>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</si>
  <si>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</si>
  <si>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</si>
  <si>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</si>
  <si>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</si>
  <si>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</si>
  <si>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</si>
  <si>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</si>
  <si>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</si>
  <si>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</si>
  <si>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</si>
  <si>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</si>
  <si>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</si>
  <si>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</si>
  <si>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</si>
  <si>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</si>
  <si>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</si>
  <si>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</si>
  <si>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</si>
  <si>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</si>
  <si>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</si>
  <si>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</si>
  <si>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</si>
  <si>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</si>
  <si>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</si>
  <si>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</si>
  <si>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</si>
  <si>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</si>
  <si>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</si>
  <si>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</si>
  <si>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</si>
  <si>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</si>
  <si>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</si>
  <si>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</si>
  <si>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</si>
  <si>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</si>
  <si>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</si>
  <si>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</si>
  <si>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</si>
  <si>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</si>
  <si>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</si>
  <si>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</si>
  <si>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</si>
  <si>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</si>
  <si>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</si>
  <si>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</si>
  <si>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</si>
  <si>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</si>
  <si>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</si>
  <si>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</si>
  <si>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</si>
  <si>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</si>
  <si>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</si>
  <si>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</si>
  <si>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</si>
  <si>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</si>
  <si>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</si>
  <si>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</si>
  <si>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</si>
  <si>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</si>
  <si>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</si>
  <si>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</si>
  <si>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</si>
  <si>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</si>
  <si>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</si>
  <si>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</si>
  <si>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</si>
  <si>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</si>
  <si>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</si>
  <si>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</si>
  <si>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</si>
  <si>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</si>
  <si>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</si>
  <si>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村山市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</si>
  <si>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</si>
  <si>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</si>
  <si>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</si>
  <si>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</si>
  <si>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</si>
  <si>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</si>
  <si>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</si>
  <si>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</si>
  <si>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</si>
  <si>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</si>
  <si>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</si>
  <si>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</si>
  <si>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</si>
  <si>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</si>
  <si>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</si>
  <si>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</si>
  <si>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</si>
  <si>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</si>
  <si>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</si>
  <si>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rPr>
        <sz val="11"/>
        <rFont val="ＭＳ ゴシック"/>
        <family val="3"/>
        <charset val="128"/>
      </rPr>
      <t>　当市における公共下水道区域の管渠については、法定耐用年数を経過しているものがないものの、昭和62年供用開始から32年が経過し、修繕の必要な施設もある。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平成29年度にストックマネジメント計画を策定したので、施設の修繕・更新工事を計画に沿って順次行っていく。ただし、修繕・更新工事については、多額の費用が生じることから、国の支出金や企業債によって財源を確保することとなるが、経営を圧迫することが予想されることから、経営改善の実施に取り組む必要がある。</t>
    </r>
    <rPh sb="60" eb="62">
      <t>ケイカ</t>
    </rPh>
    <rPh sb="67" eb="69">
      <t>ヒツヨウ</t>
    </rPh>
    <rPh sb="105" eb="107">
      <t>シセツ</t>
    </rPh>
    <rPh sb="111" eb="113">
      <t>コウシン</t>
    </rPh>
    <rPh sb="134" eb="136">
      <t>シュウゼン</t>
    </rPh>
    <rPh sb="137" eb="139">
      <t>コウシン</t>
    </rPh>
    <rPh sb="220" eb="222">
      <t>ヒツヨウ</t>
    </rPh>
    <phoneticPr fontId="17"/>
  </si>
  <si>
    <t>　事業はほぼ終期に近付いており、大規模な整備は無いものの、過去の元利償還金が大きな負担になっており、一般会計からの繰入金がなければ成り立たない経営状況にある。今後は元利償還金も下がってくるが、より一層の支出の抑制、収入の増を図る。
　施設の修繕・更新等はストックマネジメント計画に沿って、財政状況を考慮しながら進め、経営基盤を確立していく。
　収入については、長年、維持管理を使用料収入で賄えない状況にあった。平成18年に料金改定を行い、収益増になったものの、人口減少や節水意識の高まりにより伸び悩んでいる状況にある。そのため、平成28年度に経営戦略を策定し、より高い企業性を持ち、料金改定を視野に入れ経営基盤の強化を図る必要がある。</t>
    <rPh sb="1" eb="3">
      <t>ジギョウ</t>
    </rPh>
    <rPh sb="16" eb="19">
      <t>ダイキボ</t>
    </rPh>
    <rPh sb="20" eb="22">
      <t>セイビ</t>
    </rPh>
    <rPh sb="23" eb="24">
      <t>ナ</t>
    </rPh>
    <rPh sb="71" eb="73">
      <t>ケイエイ</t>
    </rPh>
    <rPh sb="120" eb="122">
      <t>シュウゼン</t>
    </rPh>
    <rPh sb="137" eb="139">
      <t>ケイカク</t>
    </rPh>
    <rPh sb="140" eb="141">
      <t>ソ</t>
    </rPh>
    <rPh sb="301" eb="303">
      <t>ケイエイ</t>
    </rPh>
    <rPh sb="303" eb="305">
      <t>キバン</t>
    </rPh>
    <rPh sb="306" eb="308">
      <t>キョウカ</t>
    </rPh>
    <rPh sb="309" eb="310">
      <t>ハカ</t>
    </rPh>
    <rPh sb="311" eb="313">
      <t>ヒツヨウ</t>
    </rPh>
    <phoneticPr fontId="17"/>
  </si>
  <si>
    <r>
      <rPr>
        <sz val="11"/>
        <rFont val="ＭＳ ゴシック"/>
        <family val="3"/>
        <charset val="128"/>
      </rPr>
      <t>①収益的収支比率
　昨年度と比較し改善しているとはいえ、収益は、一般会計からの繰入金に依存している状況にあり、今後も経営改善に向けて取り組んでいく必要がある。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④企業債残高対事業規模比率
　繰入金に対する負担が増えたため皆減しているが、ストックマネジメント計画をもとに修繕・更新等実施しており、今後も継続して事業を実施していくとから、経費削減に向けた取り組みを強化していかなければならな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⑤経費回収率
　人口減少により、使用料収入も下がっている状況である。料金改定を視野に入れるとともに、費用の削減に取り組む必要がある。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⑥汚水処理原価
　類似団体と同等の値となっているが、引き続き、処理経費削減に向けた取り組みを強化していかなければならない。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⑧水洗化率
　年々少しずつではあるが、水洗化率が上昇している。
　引き続き、未接続世帯への啓蒙、戸別訪問等の普及活動を継続していく。</t>
    </r>
    <rPh sb="10" eb="13">
      <t>サクネンド</t>
    </rPh>
    <rPh sb="14" eb="16">
      <t>ヒカク</t>
    </rPh>
    <rPh sb="17" eb="19">
      <t>カイゼン</t>
    </rPh>
    <rPh sb="95" eb="97">
      <t>クリイレ</t>
    </rPh>
    <rPh sb="97" eb="98">
      <t>キン</t>
    </rPh>
    <rPh sb="99" eb="100">
      <t>タイ</t>
    </rPh>
    <rPh sb="102" eb="104">
      <t>フタン</t>
    </rPh>
    <rPh sb="105" eb="106">
      <t>フ</t>
    </rPh>
    <rPh sb="110" eb="112">
      <t>カイゲン</t>
    </rPh>
    <rPh sb="128" eb="130">
      <t>ケイカク</t>
    </rPh>
    <rPh sb="139" eb="140">
      <t>トウ</t>
    </rPh>
    <rPh sb="140" eb="142">
      <t>ジッシ</t>
    </rPh>
    <rPh sb="147" eb="149">
      <t>コンゴ</t>
    </rPh>
    <rPh sb="150" eb="152">
      <t>ケイゾク</t>
    </rPh>
    <rPh sb="154" eb="156">
      <t>ジギョウ</t>
    </rPh>
    <rPh sb="157" eb="159">
      <t>ジッシ</t>
    </rPh>
    <rPh sb="204" eb="206">
      <t>ジンコウ</t>
    </rPh>
    <rPh sb="206" eb="208">
      <t>ゲンショウ</t>
    </rPh>
    <rPh sb="212" eb="215">
      <t>シヨウリョウ</t>
    </rPh>
    <rPh sb="215" eb="217">
      <t>シュウニュウ</t>
    </rPh>
    <rPh sb="218" eb="219">
      <t>サ</t>
    </rPh>
    <rPh sb="224" eb="226">
      <t>ジョウキョウ</t>
    </rPh>
    <rPh sb="235" eb="237">
      <t>シヤ</t>
    </rPh>
    <rPh sb="238" eb="239">
      <t>イ</t>
    </rPh>
    <rPh sb="272" eb="274">
      <t>ルイジ</t>
    </rPh>
    <rPh sb="274" eb="276">
      <t>ダンタイ</t>
    </rPh>
    <rPh sb="277" eb="279">
      <t>ドウトウ</t>
    </rPh>
    <rPh sb="280" eb="281">
      <t>アタイ</t>
    </rPh>
    <rPh sb="289" eb="290">
      <t>ヒ</t>
    </rPh>
    <rPh sb="291" eb="292">
      <t>ツヅ</t>
    </rPh>
    <rPh sb="332" eb="334">
      <t>ネンネン</t>
    </rPh>
    <rPh sb="344" eb="347">
      <t>スイセンカ</t>
    </rPh>
    <rPh sb="347" eb="348">
      <t>リツ</t>
    </rPh>
    <rPh sb="363" eb="366">
      <t>ミセツゾク</t>
    </rPh>
    <rPh sb="366" eb="368">
      <t>セタイ</t>
    </rPh>
    <rPh sb="370" eb="372">
      <t>ケイモウ</t>
    </rPh>
    <rPh sb="373" eb="375">
      <t>コベツ</t>
    </rPh>
    <rPh sb="375" eb="377">
      <t>ホウモン</t>
    </rPh>
    <rPh sb="377" eb="378">
      <t>トウ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</si>
</sst>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B-4223-BA2D-CD43B506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</c:v>
                </c:pt>
                <c:pt idx="2">
                  <c:v>0.15</c:v>
                </c:pt>
                <c:pt idx="3">
                  <c:v>0.16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B-4223-BA2D-CD43B506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B-4687-88A7-4DDAA2925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49.39</c:v>
                </c:pt>
                <c:pt idx="1">
                  <c:v>49.25</c:v>
                </c:pt>
                <c:pt idx="2">
                  <c:v>54.05</c:v>
                </c:pt>
                <c:pt idx="3">
                  <c:v>57.54</c:v>
                </c:pt>
                <c:pt idx="4">
                  <c:v>55.55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B-4687-88A7-4DDAA2925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92.44</c:v>
                </c:pt>
                <c:pt idx="1">
                  <c:v>92.7</c:v>
                </c:pt>
                <c:pt idx="2">
                  <c:v>92.93</c:v>
                </c:pt>
                <c:pt idx="3">
                  <c:v>93.77</c:v>
                </c:pt>
                <c:pt idx="4">
                  <c:v>93.79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9-4775-A7F6-4ED21DD3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83.96</c:v>
                </c:pt>
                <c:pt idx="1">
                  <c:v>84.12</c:v>
                </c:pt>
                <c:pt idx="2">
                  <c:v>92.88</c:v>
                </c:pt>
                <c:pt idx="3">
                  <c:v>92.87</c:v>
                </c:pt>
                <c:pt idx="4">
                  <c:v>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9-4775-A7F6-4ED21DD3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69.16</c:v>
                </c:pt>
                <c:pt idx="1">
                  <c:v>69.510000000000005</c:v>
                </c:pt>
                <c:pt idx="2">
                  <c:v>70.489999999999995</c:v>
                </c:pt>
                <c:pt idx="3">
                  <c:v>78.56</c:v>
                </c:pt>
                <c:pt idx="4">
                  <c:v>79.81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E-4437-A37B-3F8B46B33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E-4437-A37B-3F8B46B33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D-42B6-813B-D57BA9AC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D-42B6-813B-D57BA9AC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3-4E2D-BADB-E9CD70AF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3-4E2D-BADB-E9CD70AF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2-4333-9505-96ADBB7F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2-4333-9505-96ADBB7F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6-422A-9E9E-7F36E0129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6-422A-9E9E-7F36E0129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525.41999999999996</c:v>
                </c:pt>
                <c:pt idx="1">
                  <c:v>0</c:v>
                </c:pt>
                <c:pt idx="2" formatCode="#,##0.00;&quot;△&quot;#,##0.00;&quot;-&quot;">
                  <c:v>102.99</c:v>
                </c:pt>
                <c:pt idx="3" formatCode="#,##0.00;&quot;△&quot;#,##0.00;&quot;-&quot;">
                  <c:v>87.91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6-4F8E-B0B1-878416F02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1162.3599999999999</c:v>
                </c:pt>
                <c:pt idx="1">
                  <c:v>1047.6500000000001</c:v>
                </c:pt>
                <c:pt idx="2">
                  <c:v>798.84</c:v>
                </c:pt>
                <c:pt idx="3">
                  <c:v>692.13</c:v>
                </c:pt>
                <c:pt idx="4">
                  <c:v>807.75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6-4F8E-B0B1-878416F02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109.23</c:v>
                </c:pt>
                <c:pt idx="1">
                  <c:v>138.37</c:v>
                </c:pt>
                <c:pt idx="2">
                  <c:v>84.32</c:v>
                </c:pt>
                <c:pt idx="3">
                  <c:v>100</c:v>
                </c:pt>
                <c:pt idx="4">
                  <c:v>84.31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A-4BDD-A868-5FA7F9EDC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68.209999999999994</c:v>
                </c:pt>
                <c:pt idx="1">
                  <c:v>74.040000000000006</c:v>
                </c:pt>
                <c:pt idx="2">
                  <c:v>86.85</c:v>
                </c:pt>
                <c:pt idx="3">
                  <c:v>88.98</c:v>
                </c:pt>
                <c:pt idx="4">
                  <c:v>86.94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A-4BDD-A868-5FA7F9EDC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164.52</c:v>
                </c:pt>
                <c:pt idx="1">
                  <c:v>130.28</c:v>
                </c:pt>
                <c:pt idx="2">
                  <c:v>211.06</c:v>
                </c:pt>
                <c:pt idx="3">
                  <c:v>179.21</c:v>
                </c:pt>
                <c:pt idx="4">
                  <c:v>178.16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E09-A5E6-7E7CDBBF6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250.84</c:v>
                </c:pt>
                <c:pt idx="1">
                  <c:v>235.61</c:v>
                </c:pt>
                <c:pt idx="2">
                  <c:v>177.15</c:v>
                </c:pt>
                <c:pt idx="3">
                  <c:v>175.05</c:v>
                </c:pt>
                <c:pt idx="4">
                  <c:v>179.63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4-4E09-A5E6-7E7CDBBF6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R4" zoomScale="80" zoomScaleNormal="80" workbookViewId="0">
      <selection activeCell="BL16" sqref="BL16:BZ44"/>
    </sheetView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山形県　村山市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Cd1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23664</v>
      </c>
      <c r="AM8" s="75"/>
      <c r="AN8" s="75"/>
      <c r="AO8" s="75"/>
      <c r="AP8" s="75"/>
      <c r="AQ8" s="75"/>
      <c r="AR8" s="75"/>
      <c r="AS8" s="75"/>
      <c r="AT8" s="74">
        <f>データ!T6</f>
        <v>196.98</v>
      </c>
      <c r="AU8" s="74"/>
      <c r="AV8" s="74"/>
      <c r="AW8" s="74"/>
      <c r="AX8" s="74"/>
      <c r="AY8" s="74"/>
      <c r="AZ8" s="74"/>
      <c r="BA8" s="74"/>
      <c r="BB8" s="74">
        <f>データ!U6</f>
        <v>120.13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58.68</v>
      </c>
      <c r="Q10" s="74"/>
      <c r="R10" s="74"/>
      <c r="S10" s="74"/>
      <c r="T10" s="74"/>
      <c r="U10" s="74"/>
      <c r="V10" s="74"/>
      <c r="W10" s="74">
        <f>データ!Q6</f>
        <v>88.45</v>
      </c>
      <c r="X10" s="74"/>
      <c r="Y10" s="74"/>
      <c r="Z10" s="74"/>
      <c r="AA10" s="74"/>
      <c r="AB10" s="74"/>
      <c r="AC10" s="74"/>
      <c r="AD10" s="75">
        <f>データ!R6</f>
        <v>3300</v>
      </c>
      <c r="AE10" s="75"/>
      <c r="AF10" s="75"/>
      <c r="AG10" s="75"/>
      <c r="AH10" s="75"/>
      <c r="AI10" s="75"/>
      <c r="AJ10" s="75"/>
      <c r="AK10" s="2"/>
      <c r="AL10" s="75">
        <f>データ!V6</f>
        <v>13794</v>
      </c>
      <c r="AM10" s="75"/>
      <c r="AN10" s="75"/>
      <c r="AO10" s="75"/>
      <c r="AP10" s="75"/>
      <c r="AQ10" s="75"/>
      <c r="AR10" s="75"/>
      <c r="AS10" s="75"/>
      <c r="AT10" s="74">
        <f>データ!W6</f>
        <v>6.29</v>
      </c>
      <c r="AU10" s="74"/>
      <c r="AV10" s="74"/>
      <c r="AW10" s="74"/>
      <c r="AX10" s="74"/>
      <c r="AY10" s="74"/>
      <c r="AZ10" s="74"/>
      <c r="BA10" s="74"/>
      <c r="BB10" s="74">
        <f>データ!X6</f>
        <v>2193</v>
      </c>
      <c r="BC10" s="74"/>
      <c r="BD10" s="74"/>
      <c r="BE10" s="74"/>
      <c r="BF10" s="74"/>
      <c r="BG10" s="74"/>
      <c r="BH10" s="74"/>
      <c r="BI10" s="74"/>
      <c r="BJ10" s="2"/>
      <c r="BK10" s="2"/>
      <c r="BL10" s="64" t="s">
        <v>22</v>
      </c>
      <c r="BM10" s="6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24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25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119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1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AaRaqkk+oUY8MSO1WyqVnfrIvgnMqHCTmQoiSvhuBvyEwJfItJ4AXk+Xn1oclqA1/dRKif8Q+jZpqbS2cB3nUw==" saltValue="R/NlQzDX2OLNDMuF33ur4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5546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62081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山形県　村山市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58.68</v>
      </c>
      <c r="Q6" s="34">
        <f t="shared" si="3"/>
        <v>88.45</v>
      </c>
      <c r="R6" s="34">
        <f t="shared" si="3"/>
        <v>3300</v>
      </c>
      <c r="S6" s="34">
        <f t="shared" si="3"/>
        <v>23664</v>
      </c>
      <c r="T6" s="34">
        <f t="shared" si="3"/>
        <v>196.98</v>
      </c>
      <c r="U6" s="34">
        <f t="shared" si="3"/>
        <v>120.13</v>
      </c>
      <c r="V6" s="34">
        <f t="shared" si="3"/>
        <v>13794</v>
      </c>
      <c r="W6" s="34">
        <f t="shared" si="3"/>
        <v>6.29</v>
      </c>
      <c r="X6" s="34">
        <f t="shared" si="3"/>
        <v>2193</v>
      </c>
      <c r="Y6" s="35">
        <f>IF(Y7="",NA(),Y7)</f>
        <v>69.16</v>
      </c>
      <c r="Z6" s="35">
        <f t="shared" ref="Z6:AH6" si="4">IF(Z7="",NA(),Z7)</f>
        <v>69.510000000000005</v>
      </c>
      <c r="AA6" s="35">
        <f t="shared" si="4"/>
        <v>70.489999999999995</v>
      </c>
      <c r="AB6" s="35">
        <f t="shared" si="4"/>
        <v>78.56</v>
      </c>
      <c r="AC6" s="35">
        <f t="shared" si="4"/>
        <v>79.81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525.41999999999996</v>
      </c>
      <c r="BG6" s="34">
        <f t="shared" ref="BG6:BO6" si="7">IF(BG7="",NA(),BG7)</f>
        <v>0</v>
      </c>
      <c r="BH6" s="35">
        <f t="shared" si="7"/>
        <v>102.99</v>
      </c>
      <c r="BI6" s="35">
        <f t="shared" si="7"/>
        <v>87.91</v>
      </c>
      <c r="BJ6" s="34">
        <f t="shared" si="7"/>
        <v>0</v>
      </c>
      <c r="BK6" s="35">
        <f t="shared" si="7"/>
        <v>1162.3599999999999</v>
      </c>
      <c r="BL6" s="35">
        <f t="shared" si="7"/>
        <v>1047.6500000000001</v>
      </c>
      <c r="BM6" s="35">
        <f t="shared" si="7"/>
        <v>798.84</v>
      </c>
      <c r="BN6" s="35">
        <f t="shared" si="7"/>
        <v>692.13</v>
      </c>
      <c r="BO6" s="35">
        <f t="shared" si="7"/>
        <v>807.75</v>
      </c>
      <c r="BP6" s="34" t="str">
        <f>IF(BP7="","",IF(BP7="-","【-】","【"&amp;SUBSTITUTE(TEXT(BP7,"#,##0.00"),"-","△")&amp;"】"))</f>
        <v>【682.51】</v>
      </c>
      <c r="BQ6" s="35">
        <f>IF(BQ7="",NA(),BQ7)</f>
        <v>109.23</v>
      </c>
      <c r="BR6" s="35">
        <f t="shared" ref="BR6:BZ6" si="8">IF(BR7="",NA(),BR7)</f>
        <v>138.37</v>
      </c>
      <c r="BS6" s="35">
        <f t="shared" si="8"/>
        <v>84.32</v>
      </c>
      <c r="BT6" s="35">
        <f t="shared" si="8"/>
        <v>100</v>
      </c>
      <c r="BU6" s="35">
        <f t="shared" si="8"/>
        <v>84.31</v>
      </c>
      <c r="BV6" s="35">
        <f t="shared" si="8"/>
        <v>68.209999999999994</v>
      </c>
      <c r="BW6" s="35">
        <f t="shared" si="8"/>
        <v>74.040000000000006</v>
      </c>
      <c r="BX6" s="35">
        <f t="shared" si="8"/>
        <v>86.85</v>
      </c>
      <c r="BY6" s="35">
        <f t="shared" si="8"/>
        <v>88.98</v>
      </c>
      <c r="BZ6" s="35">
        <f t="shared" si="8"/>
        <v>86.94</v>
      </c>
      <c r="CA6" s="34" t="str">
        <f>IF(CA7="","",IF(CA7="-","【-】","【"&amp;SUBSTITUTE(TEXT(CA7,"#,##0.00"),"-","△")&amp;"】"))</f>
        <v>【100.34】</v>
      </c>
      <c r="CB6" s="35">
        <f>IF(CB7="",NA(),CB7)</f>
        <v>164.52</v>
      </c>
      <c r="CC6" s="35">
        <f t="shared" ref="CC6:CK6" si="9">IF(CC7="",NA(),CC7)</f>
        <v>130.28</v>
      </c>
      <c r="CD6" s="35">
        <f t="shared" si="9"/>
        <v>211.06</v>
      </c>
      <c r="CE6" s="35">
        <f t="shared" si="9"/>
        <v>179.21</v>
      </c>
      <c r="CF6" s="35">
        <f t="shared" si="9"/>
        <v>178.16</v>
      </c>
      <c r="CG6" s="35">
        <f t="shared" si="9"/>
        <v>250.84</v>
      </c>
      <c r="CH6" s="35">
        <f t="shared" si="9"/>
        <v>235.61</v>
      </c>
      <c r="CI6" s="35">
        <f t="shared" si="9"/>
        <v>177.15</v>
      </c>
      <c r="CJ6" s="35">
        <f t="shared" si="9"/>
        <v>175.05</v>
      </c>
      <c r="CK6" s="35">
        <f t="shared" si="9"/>
        <v>179.63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49.39</v>
      </c>
      <c r="CS6" s="35">
        <f t="shared" si="10"/>
        <v>49.25</v>
      </c>
      <c r="CT6" s="35">
        <f t="shared" si="10"/>
        <v>54.05</v>
      </c>
      <c r="CU6" s="35">
        <f t="shared" si="10"/>
        <v>57.54</v>
      </c>
      <c r="CV6" s="35">
        <f t="shared" si="10"/>
        <v>55.55</v>
      </c>
      <c r="CW6" s="34" t="str">
        <f>IF(CW7="","",IF(CW7="-","【-】","【"&amp;SUBSTITUTE(TEXT(CW7,"#,##0.00"),"-","△")&amp;"】"))</f>
        <v>【59.64】</v>
      </c>
      <c r="CX6" s="35">
        <f>IF(CX7="",NA(),CX7)</f>
        <v>92.44</v>
      </c>
      <c r="CY6" s="35">
        <f t="shared" ref="CY6:DG6" si="11">IF(CY7="",NA(),CY7)</f>
        <v>92.7</v>
      </c>
      <c r="CZ6" s="35">
        <f t="shared" si="11"/>
        <v>92.93</v>
      </c>
      <c r="DA6" s="35">
        <f t="shared" si="11"/>
        <v>93.77</v>
      </c>
      <c r="DB6" s="35">
        <f t="shared" si="11"/>
        <v>93.79</v>
      </c>
      <c r="DC6" s="35">
        <f t="shared" si="11"/>
        <v>83.96</v>
      </c>
      <c r="DD6" s="35">
        <f t="shared" si="11"/>
        <v>84.12</v>
      </c>
      <c r="DE6" s="35">
        <f t="shared" si="11"/>
        <v>92.88</v>
      </c>
      <c r="DF6" s="35">
        <f t="shared" si="11"/>
        <v>92.87</v>
      </c>
      <c r="DG6" s="35">
        <f t="shared" si="11"/>
        <v>91.64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0.15</v>
      </c>
      <c r="EK6" s="35">
        <f t="shared" si="14"/>
        <v>0.1</v>
      </c>
      <c r="EL6" s="35">
        <f t="shared" si="14"/>
        <v>0.15</v>
      </c>
      <c r="EM6" s="35">
        <f t="shared" si="14"/>
        <v>0.16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62081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58.68</v>
      </c>
      <c r="Q7" s="38">
        <v>88.45</v>
      </c>
      <c r="R7" s="38">
        <v>3300</v>
      </c>
      <c r="S7" s="38">
        <v>23664</v>
      </c>
      <c r="T7" s="38">
        <v>196.98</v>
      </c>
      <c r="U7" s="38">
        <v>120.13</v>
      </c>
      <c r="V7" s="38">
        <v>13794</v>
      </c>
      <c r="W7" s="38">
        <v>6.29</v>
      </c>
      <c r="X7" s="38">
        <v>2193</v>
      </c>
      <c r="Y7" s="38">
        <v>69.16</v>
      </c>
      <c r="Z7" s="38">
        <v>69.510000000000005</v>
      </c>
      <c r="AA7" s="38">
        <v>70.489999999999995</v>
      </c>
      <c r="AB7" s="38">
        <v>78.56</v>
      </c>
      <c r="AC7" s="38">
        <v>79.81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525.41999999999996</v>
      </c>
      <c r="BG7" s="38">
        <v>0</v>
      </c>
      <c r="BH7" s="38">
        <v>102.99</v>
      </c>
      <c r="BI7" s="38">
        <v>87.91</v>
      </c>
      <c r="BJ7" s="38">
        <v>0</v>
      </c>
      <c r="BK7" s="38">
        <v>1162.3599999999999</v>
      </c>
      <c r="BL7" s="38">
        <v>1047.6500000000001</v>
      </c>
      <c r="BM7" s="38">
        <v>798.84</v>
      </c>
      <c r="BN7" s="38">
        <v>692.13</v>
      </c>
      <c r="BO7" s="38">
        <v>807.75</v>
      </c>
      <c r="BP7" s="38">
        <v>682.51</v>
      </c>
      <c r="BQ7" s="38">
        <v>109.23</v>
      </c>
      <c r="BR7" s="38">
        <v>138.37</v>
      </c>
      <c r="BS7" s="38">
        <v>84.32</v>
      </c>
      <c r="BT7" s="38">
        <v>100</v>
      </c>
      <c r="BU7" s="38">
        <v>84.31</v>
      </c>
      <c r="BV7" s="38">
        <v>68.209999999999994</v>
      </c>
      <c r="BW7" s="38">
        <v>74.040000000000006</v>
      </c>
      <c r="BX7" s="38">
        <v>86.85</v>
      </c>
      <c r="BY7" s="38">
        <v>88.98</v>
      </c>
      <c r="BZ7" s="38">
        <v>86.94</v>
      </c>
      <c r="CA7" s="38">
        <v>100.34</v>
      </c>
      <c r="CB7" s="38">
        <v>164.52</v>
      </c>
      <c r="CC7" s="38">
        <v>130.28</v>
      </c>
      <c r="CD7" s="38">
        <v>211.06</v>
      </c>
      <c r="CE7" s="38">
        <v>179.21</v>
      </c>
      <c r="CF7" s="38">
        <v>178.16</v>
      </c>
      <c r="CG7" s="38">
        <v>250.84</v>
      </c>
      <c r="CH7" s="38">
        <v>235.61</v>
      </c>
      <c r="CI7" s="38">
        <v>177.15</v>
      </c>
      <c r="CJ7" s="38">
        <v>175.05</v>
      </c>
      <c r="CK7" s="38">
        <v>179.63</v>
      </c>
      <c r="CL7" s="38">
        <v>136.15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49.39</v>
      </c>
      <c r="CS7" s="38">
        <v>49.25</v>
      </c>
      <c r="CT7" s="38">
        <v>54.05</v>
      </c>
      <c r="CU7" s="38">
        <v>57.54</v>
      </c>
      <c r="CV7" s="38">
        <v>55.55</v>
      </c>
      <c r="CW7" s="38">
        <v>59.64</v>
      </c>
      <c r="CX7" s="38">
        <v>92.44</v>
      </c>
      <c r="CY7" s="38">
        <v>92.7</v>
      </c>
      <c r="CZ7" s="38">
        <v>92.93</v>
      </c>
      <c r="DA7" s="38">
        <v>93.77</v>
      </c>
      <c r="DB7" s="38">
        <v>93.79</v>
      </c>
      <c r="DC7" s="38">
        <v>83.96</v>
      </c>
      <c r="DD7" s="38">
        <v>84.12</v>
      </c>
      <c r="DE7" s="38">
        <v>92.88</v>
      </c>
      <c r="DF7" s="38">
        <v>92.87</v>
      </c>
      <c r="DG7" s="38">
        <v>91.64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0.15</v>
      </c>
      <c r="EK7" s="38">
        <v>0.1</v>
      </c>
      <c r="EL7" s="38">
        <v>0.15</v>
      </c>
      <c r="EM7" s="38">
        <v>0.16</v>
      </c>
      <c r="EN7" s="38">
        <v>0.1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114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竹村 浩</cp:lastModifiedBy>
  <cp:lastPrinted>2021-01-26T06:54:12Z</cp:lastPrinted>
  <dcterms:created xsi:type="dcterms:W3CDTF">2020-12-04T02:43:01Z</dcterms:created>
  <dcterms:modified xsi:type="dcterms:W3CDTF">2021-03-02T05:48:04Z</dcterms:modified>
  <cp:category/>
</cp:coreProperties>
</file>