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水道課（情）\業務係\38経営比較分析表\R01\[下水道事業]【経営比較分析表】2019_062081_47_1718\"/>
    </mc:Choice>
  </mc:AlternateContent>
  <workbookProtection workbookAlgorithmName="SHA-512" workbookHashValue="92e2mbuVmBQxjOM+cg2/Mjuo6vw4KxbPVISLolzvF4j3URKgzEOQk7NfBwxMPypn07vcC0ShqBtbnhwGWquy5w==" workbookSaltValue="pNOZb1Qaq4Dcg96ehIiH8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<sst xmlns="http://schemas.openxmlformats.org/spreadsheetml/2006/main" count="241" uniqueCount="119">
  <si>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</si>
  <si>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</si>
  <si>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</si>
  <si>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</si>
  <si>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</si>
  <si>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</si>
  <si>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</si>
  <si>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</si>
  <si>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</si>
  <si>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</si>
  <si>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</si>
  <si>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</si>
  <si>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</si>
  <si>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</si>
  <si>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</si>
  <si>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</si>
  <si>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</si>
  <si>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</si>
  <si>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</si>
  <si>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</si>
  <si>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</si>
  <si>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</si>
  <si>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</si>
  <si>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</si>
  <si>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</si>
  <si>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</si>
  <si>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</si>
  <si>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</si>
  <si>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</si>
  <si>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</si>
  <si>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</si>
  <si>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</si>
  <si>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</si>
  <si>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</si>
  <si>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</si>
  <si>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</si>
  <si>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</si>
  <si>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</si>
  <si>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</si>
  <si>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</si>
  <si>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</si>
  <si>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</si>
  <si>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</si>
  <si>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</si>
  <si>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</si>
  <si>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</si>
  <si>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</si>
  <si>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</si>
  <si>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</si>
  <si>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</si>
  <si>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</si>
  <si>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</si>
  <si>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</si>
  <si>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</si>
  <si>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</si>
  <si>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</si>
  <si>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</si>
  <si>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</si>
  <si>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</si>
  <si>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</si>
  <si>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</si>
  <si>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</si>
  <si>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</si>
  <si>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</si>
  <si>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</si>
  <si>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</si>
  <si>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</si>
  <si>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</si>
  <si>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</si>
  <si>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</si>
  <si>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</si>
  <si>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</si>
  <si>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</si>
  <si>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</si>
  <si>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</si>
  <si>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</si>
  <si>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</si>
  <si>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</si>
  <si>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</si>
  <si>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</si>
  <si>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</si>
  <si>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</si>
  <si>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</si>
  <si>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</si>
  <si>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</si>
  <si>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</si>
  <si>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</si>
  <si>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</si>
  <si>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</si>
  <si>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</si>
  <si>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</si>
  <si>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</si>
  <si>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</si>
  <si>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</si>
  <si>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</si>
  <si>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</si>
  <si>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</si>
  <si>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村山市</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</si>
  <si>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</si>
  <si>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</si>
  <si>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</si>
  <si>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</si>
  <si>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</si>
  <si>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</si>
  <si>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</si>
  <si>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</si>
  <si>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</si>
  <si>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</si>
  <si>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</si>
  <si>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</si>
  <si>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</si>
  <si>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</si>
  <si>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</si>
  <si>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</si>
  <si>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</si>
  <si>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</si>
  <si>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当市における特定環境保全公共下水道区域については、平成13年供用開始であり、それほど年数は経過しておらず、法定耐用年数には時間的な余裕がある。
　そのような状況の中であるが、管渠修繕に向けた取り組みの検討を公共下水道と共に行っていく。公共下水道については、ストックマネジメント計画をもとに更新工事等実施している。特定環境保全公共下水道についても必要に応じ調査等行い、適切な維持管理に努めていく。建設改良工事は、多額の費用が生じることから、国の支出金や企業債によって財源を確保しつつ、経営改善の実施に取り組んでいく。</t>
    <rPh sb="145" eb="147">
      <t>コウシン</t>
    </rPh>
    <rPh sb="147" eb="149">
      <t>コウジ</t>
    </rPh>
    <rPh sb="149" eb="150">
      <t>トウ</t>
    </rPh>
    <rPh sb="150" eb="152">
      <t>ジッシ</t>
    </rPh>
    <rPh sb="180" eb="181">
      <t>トウ</t>
    </rPh>
    <rPh sb="181" eb="182">
      <t>オコナ</t>
    </rPh>
    <rPh sb="184" eb="186">
      <t>テキセツ</t>
    </rPh>
    <rPh sb="187" eb="189">
      <t>イジ</t>
    </rPh>
    <rPh sb="189" eb="191">
      <t>カンリ</t>
    </rPh>
    <rPh sb="192" eb="193">
      <t>ツト</t>
    </rPh>
    <phoneticPr fontId="17"/>
  </si>
  <si>
    <t>　事業は終期に近付いており、大規模な整備は無いものの、過去の元利償還金が大きな負担になっており、一般会計からの繰入金がなければ成り立たない経営状況にある。今後は元利償還金も下がってくるが、より一層の支出の抑制、収入の増を図る。
　収入については、平成18年に料金改定を行い、収益増になったものの、人口減少や節水意識の高まりにより伸び悩んでいる状況にある。そのため、平成28年度に経営戦略を策定し、より高い企業性を持ち、料金改定を視野に入れた取り組みを行っていく。
　また、水洗化率の向上を目指し、環境保全、収入源の確保を目指していきたい。</t>
    <rPh sb="1" eb="3">
      <t>ジギョウ</t>
    </rPh>
    <rPh sb="236" eb="239">
      <t>スイセンカ</t>
    </rPh>
    <rPh sb="239" eb="240">
      <t>リツ</t>
    </rPh>
    <rPh sb="241" eb="243">
      <t>コウジョウ</t>
    </rPh>
    <rPh sb="244" eb="246">
      <t>メザ</t>
    </rPh>
    <rPh sb="248" eb="250">
      <t>カンキョウ</t>
    </rPh>
    <rPh sb="250" eb="252">
      <t>ホゼン</t>
    </rPh>
    <rPh sb="253" eb="255">
      <t>シュウニュウ</t>
    </rPh>
    <rPh sb="255" eb="256">
      <t>ゲン</t>
    </rPh>
    <rPh sb="257" eb="259">
      <t>カクホ</t>
    </rPh>
    <rPh sb="260" eb="262">
      <t>メザ</t>
    </rPh>
    <phoneticPr fontId="17"/>
  </si>
  <si>
    <r>
      <rPr>
        <sz val="11"/>
        <rFont val="ＭＳ ゴシック"/>
        <family val="3"/>
        <charset val="128"/>
      </rPr>
      <t>①収益的収支比率
　昨年度と比較し下降しており、依然厳しい経営状況にあり、収益は一般会計からの繰入金に依存している状況にあり、比率も下降傾向にあるため、今後も経営改善に向けて取り組んでいく必要がある。
④企業債残高対事業規模比率
　繰入金に対する負担が増えたため皆減しているが、今後、ストックマネジメント計画をもとに修繕・更新等の実施が見込まれることから、経費削減に向けた取り組みを強化していかなければならない。</t>
    </r>
    <r>
      <rPr>
        <sz val="11"/>
        <color rgb="FFFF0000"/>
        <rFont val="ＭＳ ゴシック"/>
        <family val="3"/>
        <charset val="128"/>
      </rPr>
      <t xml:space="preserve">
</t>
    </r>
    <r>
      <rPr>
        <sz val="11"/>
        <rFont val="ＭＳ ゴシック"/>
        <family val="3"/>
        <charset val="128"/>
      </rPr>
      <t>⑤経費回収率
　類似団体と比べ数値は上だが、人口減少による使用料減収は続くものと思われる。今後も料金改定を視野に入れ、費用の削減に取り組む必要がある。
⑥汚水処理原価
　平成27年度から上昇している。引き続き、処理経費削減に向けた取組を強化していかなければならない。</t>
    </r>
    <r>
      <rPr>
        <sz val="11"/>
        <color rgb="FFFF0000"/>
        <rFont val="ＭＳ ゴシック"/>
        <family val="3"/>
        <charset val="128"/>
      </rPr>
      <t xml:space="preserve">
</t>
    </r>
    <r>
      <rPr>
        <sz val="11"/>
        <rFont val="ＭＳ ゴシック"/>
        <family val="3"/>
        <charset val="128"/>
      </rPr>
      <t>⑧水洗化率
　平成13年からの供用の開始時期が遅く、すでに浄化槽を設置している家庭もある状況から、類似団体平均及び公共下水道に比べると水洗化率は高いとは言えない。未接続世帯への啓蒙、戸別訪問等の普及活動をより強化していく。</t>
    </r>
    <rPh sb="10" eb="13">
      <t>サクネンド</t>
    </rPh>
    <rPh sb="14" eb="16">
      <t>ヒカク</t>
    </rPh>
    <rPh sb="17" eb="19">
      <t>カコウ</t>
    </rPh>
    <rPh sb="66" eb="68">
      <t>カコウ</t>
    </rPh>
    <rPh sb="116" eb="118">
      <t>クリイレ</t>
    </rPh>
    <rPh sb="118" eb="119">
      <t>キン</t>
    </rPh>
    <rPh sb="120" eb="121">
      <t>タイ</t>
    </rPh>
    <rPh sb="123" eb="125">
      <t>フタン</t>
    </rPh>
    <rPh sb="126" eb="127">
      <t>フ</t>
    </rPh>
    <rPh sb="131" eb="133">
      <t>カイゲン</t>
    </rPh>
    <rPh sb="139" eb="141">
      <t>コンゴ</t>
    </rPh>
    <rPh sb="215" eb="217">
      <t>ルイジ</t>
    </rPh>
    <rPh sb="217" eb="219">
      <t>ダンタイ</t>
    </rPh>
    <rPh sb="220" eb="221">
      <t>クラ</t>
    </rPh>
    <rPh sb="222" eb="224">
      <t>スウチ</t>
    </rPh>
    <rPh sb="225" eb="226">
      <t>ウエ</t>
    </rPh>
    <rPh sb="236" eb="239">
      <t>シヨウリョウ</t>
    </rPh>
    <rPh sb="239" eb="241">
      <t>ゲンシュウ</t>
    </rPh>
    <rPh sb="242" eb="243">
      <t>ツヅ</t>
    </rPh>
    <rPh sb="247" eb="248">
      <t>オモ</t>
    </rPh>
    <rPh sb="260" eb="262">
      <t>シヤ</t>
    </rPh>
    <rPh sb="263" eb="264">
      <t>イ</t>
    </rPh>
    <rPh sb="292" eb="294">
      <t>ヘイセイ</t>
    </rPh>
    <rPh sb="296" eb="298">
      <t>ネンド</t>
    </rPh>
    <rPh sb="307" eb="308">
      <t>ヒ</t>
    </rPh>
    <rPh sb="309" eb="310">
      <t>ツヅ</t>
    </rPh>
    <rPh sb="361" eb="363">
      <t>ジキ</t>
    </rPh>
    <rPh sb="364" eb="365">
      <t>オソ</t>
    </rPh>
    <rPh sb="370" eb="373">
      <t>ジョウカソウ</t>
    </rPh>
    <rPh sb="374" eb="376">
      <t>セッチ</t>
    </rPh>
    <rPh sb="380" eb="382">
      <t>カテイ</t>
    </rPh>
    <rPh sb="385" eb="387">
      <t>ジョウキョウ</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</si>
</sst>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6" fillId="0" borderId="6" xfId="2" applyFont="1" applyBorder="1" applyAlignment="1" applyProtection="1">
      <alignment horizontal="left" vertical="top" wrapText="1"/>
      <protection locked="0"/>
    </xf>
    <xf numFmtId="0" fontId="15" fillId="0" borderId="0" xfId="2" applyFont="1" applyBorder="1" applyAlignment="1" applyProtection="1">
      <alignment horizontal="left" vertical="top" wrapText="1"/>
      <protection locked="0"/>
    </xf>
    <xf numFmtId="0" fontId="15" fillId="0" borderId="7" xfId="2" applyFont="1" applyBorder="1" applyAlignment="1" applyProtection="1">
      <alignment horizontal="left" vertical="top" wrapText="1"/>
      <protection locked="0"/>
    </xf>
    <xf numFmtId="0" fontId="15" fillId="0" borderId="6" xfId="2" applyFont="1" applyBorder="1" applyAlignment="1" applyProtection="1">
      <alignment horizontal="left" vertical="top" wrapText="1"/>
      <protection locked="0"/>
    </xf>
    <xf numFmtId="0" fontId="15" fillId="0" borderId="8" xfId="2" applyFont="1" applyBorder="1" applyAlignment="1" applyProtection="1">
      <alignment horizontal="left" vertical="top" wrapText="1"/>
      <protection locked="0"/>
    </xf>
    <xf numFmtId="0" fontId="15" fillId="0" borderId="1" xfId="2" applyFont="1" applyBorder="1" applyAlignment="1" applyProtection="1">
      <alignment horizontal="left" vertical="top" wrapText="1"/>
      <protection locked="0"/>
    </xf>
    <xf numFmtId="0" fontId="1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6" fillId="0" borderId="0" xfId="2" applyFont="1" applyBorder="1" applyAlignment="1" applyProtection="1">
      <alignment horizontal="left" vertical="top" wrapText="1"/>
      <protection locked="0"/>
    </xf>
    <xf numFmtId="0" fontId="16" fillId="0" borderId="7" xfId="2" applyFont="1" applyBorder="1" applyAlignment="1" applyProtection="1">
      <alignment horizontal="left" vertical="top" wrapText="1"/>
      <protection locked="0"/>
    </xf>
    <xf numFmtId="0" fontId="16" fillId="0" borderId="8" xfId="2" applyFont="1" applyBorder="1" applyAlignment="1" applyProtection="1">
      <alignment horizontal="left" vertical="top" wrapText="1"/>
      <protection locked="0"/>
    </xf>
    <xf numFmtId="0" fontId="16" fillId="0" borderId="1" xfId="2" applyFont="1" applyBorder="1" applyAlignment="1" applyProtection="1">
      <alignment horizontal="left" vertical="top" wrapText="1"/>
      <protection locked="0"/>
    </xf>
    <xf numFmtId="0" fontId="16" fillId="0" borderId="9" xfId="2"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AC5-40CF-AECD-2F895F680C4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0.09</c:v>
                </c:pt>
                <c:pt idx="2">
                  <c:v>0.09</c:v>
                </c:pt>
                <c:pt idx="3">
                  <c:v>0.13</c:v>
                </c:pt>
                <c:pt idx="4">
                  <c:v>0.36</c:v>
                </c:pt>
              </c:numCache>
            </c:numRef>
          </c:val>
          <c:smooth val="0"/>
          <c:extLst>
            <c:ext xmlns:c16="http://schemas.microsoft.com/office/drawing/2014/chart" uri="{C3380CC4-5D6E-409C-BE32-E72D297353CC}">
              <c16:uniqueId val="{00000001-BAC5-40CF-AECD-2F895F680C4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7AC-4967-8A81-01730B5766F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41.35</c:v>
                </c:pt>
                <c:pt idx="1">
                  <c:v>42.9</c:v>
                </c:pt>
                <c:pt idx="2">
                  <c:v>43.36</c:v>
                </c:pt>
                <c:pt idx="3">
                  <c:v>42.56</c:v>
                </c:pt>
                <c:pt idx="4">
                  <c:v>42.47</c:v>
                </c:pt>
              </c:numCache>
            </c:numRef>
          </c:val>
          <c:smooth val="0"/>
          <c:extLst>
            <c:ext xmlns:c16="http://schemas.microsoft.com/office/drawing/2014/chart" uri="{C3380CC4-5D6E-409C-BE32-E72D297353CC}">
              <c16:uniqueId val="{00000001-B7AC-4967-8A81-01730B5766F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64.819999999999993</c:v>
                </c:pt>
                <c:pt idx="1">
                  <c:v>66.739999999999995</c:v>
                </c:pt>
                <c:pt idx="2">
                  <c:v>68.290000000000006</c:v>
                </c:pt>
                <c:pt idx="3">
                  <c:v>70.97</c:v>
                </c:pt>
                <c:pt idx="4">
                  <c:v>71.37</c:v>
                </c:pt>
              </c:numCache>
            </c:numRef>
          </c:val>
          <c:extLst>
            <c:ext xmlns:c16="http://schemas.microsoft.com/office/drawing/2014/chart" uri="{C3380CC4-5D6E-409C-BE32-E72D297353CC}">
              <c16:uniqueId val="{00000000-64F2-406B-887D-8BB4FE104D1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c:v>
                </c:pt>
                <c:pt idx="1">
                  <c:v>83.5</c:v>
                </c:pt>
                <c:pt idx="2">
                  <c:v>83.06</c:v>
                </c:pt>
                <c:pt idx="3">
                  <c:v>83.32</c:v>
                </c:pt>
                <c:pt idx="4">
                  <c:v>83.75</c:v>
                </c:pt>
              </c:numCache>
            </c:numRef>
          </c:val>
          <c:smooth val="0"/>
          <c:extLst>
            <c:ext xmlns:c16="http://schemas.microsoft.com/office/drawing/2014/chart" uri="{C3380CC4-5D6E-409C-BE32-E72D297353CC}">
              <c16:uniqueId val="{00000001-64F2-406B-887D-8BB4FE104D1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85.34</c:v>
                </c:pt>
                <c:pt idx="1">
                  <c:v>83.93</c:v>
                </c:pt>
                <c:pt idx="2">
                  <c:v>82.53</c:v>
                </c:pt>
                <c:pt idx="3">
                  <c:v>81.38</c:v>
                </c:pt>
                <c:pt idx="4">
                  <c:v>69.239999999999995</c:v>
                </c:pt>
              </c:numCache>
            </c:numRef>
          </c:val>
          <c:extLst>
            <c:ext xmlns:c16="http://schemas.microsoft.com/office/drawing/2014/chart" uri="{C3380CC4-5D6E-409C-BE32-E72D297353CC}">
              <c16:uniqueId val="{00000000-E8CC-424B-B562-D2BB6915979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8CC-424B-B562-D2BB6915979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D5D-4455-AF32-7700FA7302F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D5D-4455-AF32-7700FA7302F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A2A-4F30-AC02-28524E03E98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A2A-4F30-AC02-28524E03E98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454-4E65-AFEB-44D3B85F31F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54-4E65-AFEB-44D3B85F31F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CC1-4A44-9569-823BFF72993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CC1-4A44-9569-823BFF72993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355.41</c:v>
                </c:pt>
                <c:pt idx="1">
                  <c:v>668.4</c:v>
                </c:pt>
                <c:pt idx="2">
                  <c:v>178.54</c:v>
                </c:pt>
                <c:pt idx="3">
                  <c:v>158.94</c:v>
                </c:pt>
                <c:pt idx="4" formatCode="#,##0.00;&quot;△&quot;#,##0.00">
                  <c:v>0</c:v>
                </c:pt>
              </c:numCache>
            </c:numRef>
          </c:val>
          <c:extLst>
            <c:ext xmlns:c16="http://schemas.microsoft.com/office/drawing/2014/chart" uri="{C3380CC4-5D6E-409C-BE32-E72D297353CC}">
              <c16:uniqueId val="{00000000-8F7B-42F9-8BD9-84C56E985DE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1434.89</c:v>
                </c:pt>
                <c:pt idx="1">
                  <c:v>1298.9100000000001</c:v>
                </c:pt>
                <c:pt idx="2">
                  <c:v>1243.71</c:v>
                </c:pt>
                <c:pt idx="3">
                  <c:v>1194.1500000000001</c:v>
                </c:pt>
                <c:pt idx="4">
                  <c:v>1206.79</c:v>
                </c:pt>
              </c:numCache>
            </c:numRef>
          </c:val>
          <c:smooth val="0"/>
          <c:extLst>
            <c:ext xmlns:c16="http://schemas.microsoft.com/office/drawing/2014/chart" uri="{C3380CC4-5D6E-409C-BE32-E72D297353CC}">
              <c16:uniqueId val="{00000001-8F7B-42F9-8BD9-84C56E985DE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113.46</c:v>
                </c:pt>
                <c:pt idx="1">
                  <c:v>98.78</c:v>
                </c:pt>
                <c:pt idx="2">
                  <c:v>100</c:v>
                </c:pt>
                <c:pt idx="3">
                  <c:v>82.44</c:v>
                </c:pt>
                <c:pt idx="4">
                  <c:v>76.88</c:v>
                </c:pt>
              </c:numCache>
            </c:numRef>
          </c:val>
          <c:extLst>
            <c:ext xmlns:c16="http://schemas.microsoft.com/office/drawing/2014/chart" uri="{C3380CC4-5D6E-409C-BE32-E72D297353CC}">
              <c16:uniqueId val="{00000000-0836-4B2B-A978-FAEF82F3468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66.22</c:v>
                </c:pt>
                <c:pt idx="1">
                  <c:v>69.87</c:v>
                </c:pt>
                <c:pt idx="2">
                  <c:v>74.3</c:v>
                </c:pt>
                <c:pt idx="3">
                  <c:v>72.260000000000005</c:v>
                </c:pt>
                <c:pt idx="4">
                  <c:v>71.84</c:v>
                </c:pt>
              </c:numCache>
            </c:numRef>
          </c:val>
          <c:smooth val="0"/>
          <c:extLst>
            <c:ext xmlns:c16="http://schemas.microsoft.com/office/drawing/2014/chart" uri="{C3380CC4-5D6E-409C-BE32-E72D297353CC}">
              <c16:uniqueId val="{00000001-0836-4B2B-A978-FAEF82F3468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155.55000000000001</c:v>
                </c:pt>
                <c:pt idx="1">
                  <c:v>177.01</c:v>
                </c:pt>
                <c:pt idx="2">
                  <c:v>181.8</c:v>
                </c:pt>
                <c:pt idx="3">
                  <c:v>220.15</c:v>
                </c:pt>
                <c:pt idx="4">
                  <c:v>199.73</c:v>
                </c:pt>
              </c:numCache>
            </c:numRef>
          </c:val>
          <c:extLst>
            <c:ext xmlns:c16="http://schemas.microsoft.com/office/drawing/2014/chart" uri="{C3380CC4-5D6E-409C-BE32-E72D297353CC}">
              <c16:uniqueId val="{00000000-B766-4495-B7D1-976ABD114B8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246.72</c:v>
                </c:pt>
                <c:pt idx="1">
                  <c:v>234.96</c:v>
                </c:pt>
                <c:pt idx="2">
                  <c:v>221.81</c:v>
                </c:pt>
                <c:pt idx="3">
                  <c:v>230.02</c:v>
                </c:pt>
                <c:pt idx="4">
                  <c:v>228.47</c:v>
                </c:pt>
              </c:numCache>
            </c:numRef>
          </c:val>
          <c:smooth val="0"/>
          <c:extLst>
            <c:ext xmlns:c16="http://schemas.microsoft.com/office/drawing/2014/chart" uri="{C3380CC4-5D6E-409C-BE32-E72D297353CC}">
              <c16:uniqueId val="{00000001-B766-4495-B7D1-976ABD114B8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Z22" zoomScaleNormal="100" workbookViewId="0">
      <selection activeCell="BE35" sqref="BE35"/>
    </sheetView>
  </sheetViews>
  <sheetFormatPr defaultColWidth="2.5703125" defaultRowHeight="13.5" x14ac:dyDescent="0.15"/>
  <cols>
    <col min="1" max="1" width="2.5703125" customWidth="1"/>
    <col min="2" max="62" width="3.7109375" customWidth="1"/>
    <col min="64" max="78" width="3.140625" customWidth="1"/>
    <col min="79" max="79" width="4.42578125" bestFit="1" customWidth="1"/>
    <col min="81" max="82" width="4.4257812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山形県　村山市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特定環境保全公共下水道</v>
      </c>
      <c r="Q8" s="78"/>
      <c r="R8" s="78"/>
      <c r="S8" s="78"/>
      <c r="T8" s="78"/>
      <c r="U8" s="78"/>
      <c r="V8" s="78"/>
      <c r="W8" s="78" t="str">
        <f>データ!L6</f>
        <v>D2</v>
      </c>
      <c r="X8" s="78"/>
      <c r="Y8" s="78"/>
      <c r="Z8" s="78"/>
      <c r="AA8" s="78"/>
      <c r="AB8" s="78"/>
      <c r="AC8" s="78"/>
      <c r="AD8" s="79" t="str">
        <f>データ!$M$6</f>
        <v>非設置</v>
      </c>
      <c r="AE8" s="79"/>
      <c r="AF8" s="79"/>
      <c r="AG8" s="79"/>
      <c r="AH8" s="79"/>
      <c r="AI8" s="79"/>
      <c r="AJ8" s="79"/>
      <c r="AK8" s="3"/>
      <c r="AL8" s="75">
        <f>データ!S6</f>
        <v>23664</v>
      </c>
      <c r="AM8" s="75"/>
      <c r="AN8" s="75"/>
      <c r="AO8" s="75"/>
      <c r="AP8" s="75"/>
      <c r="AQ8" s="75"/>
      <c r="AR8" s="75"/>
      <c r="AS8" s="75"/>
      <c r="AT8" s="74">
        <f>データ!T6</f>
        <v>196.98</v>
      </c>
      <c r="AU8" s="74"/>
      <c r="AV8" s="74"/>
      <c r="AW8" s="74"/>
      <c r="AX8" s="74"/>
      <c r="AY8" s="74"/>
      <c r="AZ8" s="74"/>
      <c r="BA8" s="74"/>
      <c r="BB8" s="74">
        <f>データ!U6</f>
        <v>120.13</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t="str">
        <f>データ!O6</f>
        <v>該当数値なし</v>
      </c>
      <c r="J10" s="74"/>
      <c r="K10" s="74"/>
      <c r="L10" s="74"/>
      <c r="M10" s="74"/>
      <c r="N10" s="74"/>
      <c r="O10" s="74"/>
      <c r="P10" s="74">
        <f>データ!P6</f>
        <v>21.81</v>
      </c>
      <c r="Q10" s="74"/>
      <c r="R10" s="74"/>
      <c r="S10" s="74"/>
      <c r="T10" s="74"/>
      <c r="U10" s="74"/>
      <c r="V10" s="74"/>
      <c r="W10" s="74">
        <f>データ!Q6</f>
        <v>79.92</v>
      </c>
      <c r="X10" s="74"/>
      <c r="Y10" s="74"/>
      <c r="Z10" s="74"/>
      <c r="AA10" s="74"/>
      <c r="AB10" s="74"/>
      <c r="AC10" s="74"/>
      <c r="AD10" s="75">
        <f>データ!R6</f>
        <v>3300</v>
      </c>
      <c r="AE10" s="75"/>
      <c r="AF10" s="75"/>
      <c r="AG10" s="75"/>
      <c r="AH10" s="75"/>
      <c r="AI10" s="75"/>
      <c r="AJ10" s="75"/>
      <c r="AK10" s="2"/>
      <c r="AL10" s="75">
        <f>データ!V6</f>
        <v>5127</v>
      </c>
      <c r="AM10" s="75"/>
      <c r="AN10" s="75"/>
      <c r="AO10" s="75"/>
      <c r="AP10" s="75"/>
      <c r="AQ10" s="75"/>
      <c r="AR10" s="75"/>
      <c r="AS10" s="75"/>
      <c r="AT10" s="74">
        <f>データ!W6</f>
        <v>2.37</v>
      </c>
      <c r="AU10" s="74"/>
      <c r="AV10" s="74"/>
      <c r="AW10" s="74"/>
      <c r="AX10" s="74"/>
      <c r="AY10" s="74"/>
      <c r="AZ10" s="74"/>
      <c r="BA10" s="74"/>
      <c r="BB10" s="74">
        <f>データ!X6</f>
        <v>2163.29</v>
      </c>
      <c r="BC10" s="74"/>
      <c r="BD10" s="74"/>
      <c r="BE10" s="74"/>
      <c r="BF10" s="74"/>
      <c r="BG10" s="74"/>
      <c r="BH10" s="74"/>
      <c r="BI10" s="74"/>
      <c r="BJ10" s="2"/>
      <c r="BK10" s="2"/>
      <c r="BL10" s="64" t="s">
        <v>22</v>
      </c>
      <c r="BM10" s="65"/>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24</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25</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53" t="s">
        <v>26</v>
      </c>
      <c r="BM14" s="54"/>
      <c r="BN14" s="54"/>
      <c r="BO14" s="54"/>
      <c r="BP14" s="54"/>
      <c r="BQ14" s="54"/>
      <c r="BR14" s="54"/>
      <c r="BS14" s="54"/>
      <c r="BT14" s="54"/>
      <c r="BU14" s="54"/>
      <c r="BV14" s="54"/>
      <c r="BW14" s="54"/>
      <c r="BX14" s="54"/>
      <c r="BY14" s="54"/>
      <c r="BZ14" s="55"/>
    </row>
    <row r="15" spans="1:78" ht="13.5" customHeight="1" x14ac:dyDescent="0.15">
      <c r="A15" s="2"/>
      <c r="B15" s="50"/>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2"/>
      <c r="BK15" s="2"/>
      <c r="BL15" s="56"/>
      <c r="BM15" s="57"/>
      <c r="BN15" s="57"/>
      <c r="BO15" s="57"/>
      <c r="BP15" s="57"/>
      <c r="BQ15" s="57"/>
      <c r="BR15" s="57"/>
      <c r="BS15" s="57"/>
      <c r="BT15" s="57"/>
      <c r="BU15" s="57"/>
      <c r="BV15" s="57"/>
      <c r="BW15" s="57"/>
      <c r="BX15" s="57"/>
      <c r="BY15" s="57"/>
      <c r="BZ15" s="5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118</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6"/>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6"/>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3" t="s">
        <v>27</v>
      </c>
      <c r="BM45" s="54"/>
      <c r="BN45" s="54"/>
      <c r="BO45" s="54"/>
      <c r="BP45" s="54"/>
      <c r="BQ45" s="54"/>
      <c r="BR45" s="54"/>
      <c r="BS45" s="54"/>
      <c r="BT45" s="54"/>
      <c r="BU45" s="54"/>
      <c r="BV45" s="54"/>
      <c r="BW45" s="54"/>
      <c r="BX45" s="54"/>
      <c r="BY45" s="54"/>
      <c r="BZ45" s="5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6"/>
      <c r="BM46" s="57"/>
      <c r="BN46" s="57"/>
      <c r="BO46" s="57"/>
      <c r="BP46" s="57"/>
      <c r="BQ46" s="57"/>
      <c r="BR46" s="57"/>
      <c r="BS46" s="57"/>
      <c r="BT46" s="57"/>
      <c r="BU46" s="57"/>
      <c r="BV46" s="57"/>
      <c r="BW46" s="57"/>
      <c r="BX46" s="57"/>
      <c r="BY46" s="57"/>
      <c r="BZ46" s="5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6"/>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6"/>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6"/>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6"/>
      <c r="BM59" s="44"/>
      <c r="BN59" s="44"/>
      <c r="BO59" s="44"/>
      <c r="BP59" s="44"/>
      <c r="BQ59" s="44"/>
      <c r="BR59" s="44"/>
      <c r="BS59" s="44"/>
      <c r="BT59" s="44"/>
      <c r="BU59" s="44"/>
      <c r="BV59" s="44"/>
      <c r="BW59" s="44"/>
      <c r="BX59" s="44"/>
      <c r="BY59" s="44"/>
      <c r="BZ59" s="45"/>
    </row>
    <row r="60" spans="1:78" ht="13.5" customHeight="1" x14ac:dyDescent="0.15">
      <c r="A60" s="2"/>
      <c r="B60" s="50" t="s">
        <v>28</v>
      </c>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2"/>
      <c r="BK60" s="2"/>
      <c r="BL60" s="46"/>
      <c r="BM60" s="44"/>
      <c r="BN60" s="44"/>
      <c r="BO60" s="44"/>
      <c r="BP60" s="44"/>
      <c r="BQ60" s="44"/>
      <c r="BR60" s="44"/>
      <c r="BS60" s="44"/>
      <c r="BT60" s="44"/>
      <c r="BU60" s="44"/>
      <c r="BV60" s="44"/>
      <c r="BW60" s="44"/>
      <c r="BX60" s="44"/>
      <c r="BY60" s="44"/>
      <c r="BZ60" s="45"/>
    </row>
    <row r="61" spans="1:78" ht="13.5" customHeight="1" x14ac:dyDescent="0.15">
      <c r="A61" s="2"/>
      <c r="B61" s="50"/>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2"/>
      <c r="BK61" s="2"/>
      <c r="BL61" s="46"/>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3" t="s">
        <v>29</v>
      </c>
      <c r="BM64" s="54"/>
      <c r="BN64" s="54"/>
      <c r="BO64" s="54"/>
      <c r="BP64" s="54"/>
      <c r="BQ64" s="54"/>
      <c r="BR64" s="54"/>
      <c r="BS64" s="54"/>
      <c r="BT64" s="54"/>
      <c r="BU64" s="54"/>
      <c r="BV64" s="54"/>
      <c r="BW64" s="54"/>
      <c r="BX64" s="54"/>
      <c r="BY64" s="54"/>
      <c r="BZ64" s="5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6"/>
      <c r="BM65" s="57"/>
      <c r="BN65" s="57"/>
      <c r="BO65" s="57"/>
      <c r="BP65" s="57"/>
      <c r="BQ65" s="57"/>
      <c r="BR65" s="57"/>
      <c r="BS65" s="57"/>
      <c r="BT65" s="57"/>
      <c r="BU65" s="57"/>
      <c r="BV65" s="57"/>
      <c r="BW65" s="57"/>
      <c r="BX65" s="57"/>
      <c r="BY65" s="57"/>
      <c r="BZ65" s="5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59"/>
      <c r="BN78" s="59"/>
      <c r="BO78" s="59"/>
      <c r="BP78" s="59"/>
      <c r="BQ78" s="59"/>
      <c r="BR78" s="59"/>
      <c r="BS78" s="59"/>
      <c r="BT78" s="59"/>
      <c r="BU78" s="59"/>
      <c r="BV78" s="59"/>
      <c r="BW78" s="59"/>
      <c r="BX78" s="59"/>
      <c r="BY78" s="59"/>
      <c r="BZ78" s="6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59"/>
      <c r="BN79" s="59"/>
      <c r="BO79" s="59"/>
      <c r="BP79" s="59"/>
      <c r="BQ79" s="59"/>
      <c r="BR79" s="59"/>
      <c r="BS79" s="59"/>
      <c r="BT79" s="59"/>
      <c r="BU79" s="59"/>
      <c r="BV79" s="59"/>
      <c r="BW79" s="59"/>
      <c r="BX79" s="59"/>
      <c r="BY79" s="59"/>
      <c r="BZ79" s="6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59"/>
      <c r="BN80" s="59"/>
      <c r="BO80" s="59"/>
      <c r="BP80" s="59"/>
      <c r="BQ80" s="59"/>
      <c r="BR80" s="59"/>
      <c r="BS80" s="59"/>
      <c r="BT80" s="59"/>
      <c r="BU80" s="59"/>
      <c r="BV80" s="59"/>
      <c r="BW80" s="59"/>
      <c r="BX80" s="59"/>
      <c r="BY80" s="59"/>
      <c r="BZ80" s="6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59"/>
      <c r="BN81" s="59"/>
      <c r="BO81" s="59"/>
      <c r="BP81" s="59"/>
      <c r="BQ81" s="59"/>
      <c r="BR81" s="59"/>
      <c r="BS81" s="59"/>
      <c r="BT81" s="59"/>
      <c r="BU81" s="59"/>
      <c r="BV81" s="59"/>
      <c r="BW81" s="59"/>
      <c r="BX81" s="59"/>
      <c r="BY81" s="59"/>
      <c r="BZ81" s="6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1"/>
      <c r="BM82" s="62"/>
      <c r="BN82" s="62"/>
      <c r="BO82" s="62"/>
      <c r="BP82" s="62"/>
      <c r="BQ82" s="62"/>
      <c r="BR82" s="62"/>
      <c r="BS82" s="62"/>
      <c r="BT82" s="62"/>
      <c r="BU82" s="62"/>
      <c r="BV82" s="62"/>
      <c r="BW82" s="62"/>
      <c r="BX82" s="62"/>
      <c r="BY82" s="62"/>
      <c r="BZ82" s="63"/>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【1,218.70】</v>
      </c>
      <c r="I86" s="26" t="str">
        <f>データ!CA6</f>
        <v>【74.17】</v>
      </c>
      <c r="J86" s="26" t="str">
        <f>データ!CL6</f>
        <v>【218.56】</v>
      </c>
      <c r="K86" s="26" t="str">
        <f>データ!CW6</f>
        <v>【42.86】</v>
      </c>
      <c r="L86" s="26" t="str">
        <f>データ!DH6</f>
        <v>【84.20】</v>
      </c>
      <c r="M86" s="26" t="s">
        <v>43</v>
      </c>
      <c r="N86" s="26" t="s">
        <v>43</v>
      </c>
      <c r="O86" s="26" t="str">
        <f>データ!EO6</f>
        <v>【0.28】</v>
      </c>
    </row>
  </sheetData>
  <sheetProtection algorithmName="SHA-512" hashValue="OErcsY5SEn530t/GwZzYAkXP918L98s5j82J75g6l7apQLtCVlqIZIWj4nmYjCpRZ6Ba79MZgXtQeM6D3CHLUw==" saltValue="GQmjdfM9uwV+7aYm1cW40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5546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83" t="s">
        <v>53</v>
      </c>
      <c r="I3" s="84"/>
      <c r="J3" s="84"/>
      <c r="K3" s="84"/>
      <c r="L3" s="84"/>
      <c r="M3" s="84"/>
      <c r="N3" s="84"/>
      <c r="O3" s="84"/>
      <c r="P3" s="84"/>
      <c r="Q3" s="84"/>
      <c r="R3" s="84"/>
      <c r="S3" s="84"/>
      <c r="T3" s="84"/>
      <c r="U3" s="84"/>
      <c r="V3" s="84"/>
      <c r="W3" s="84"/>
      <c r="X3" s="85"/>
      <c r="Y3" s="89" t="s">
        <v>54</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55</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56</v>
      </c>
      <c r="B4" s="30"/>
      <c r="C4" s="30"/>
      <c r="D4" s="30"/>
      <c r="E4" s="30"/>
      <c r="F4" s="30"/>
      <c r="G4" s="30"/>
      <c r="H4" s="86"/>
      <c r="I4" s="87"/>
      <c r="J4" s="87"/>
      <c r="K4" s="87"/>
      <c r="L4" s="87"/>
      <c r="M4" s="87"/>
      <c r="N4" s="87"/>
      <c r="O4" s="87"/>
      <c r="P4" s="87"/>
      <c r="Q4" s="87"/>
      <c r="R4" s="87"/>
      <c r="S4" s="87"/>
      <c r="T4" s="87"/>
      <c r="U4" s="87"/>
      <c r="V4" s="87"/>
      <c r="W4" s="87"/>
      <c r="X4" s="88"/>
      <c r="Y4" s="82" t="s">
        <v>57</v>
      </c>
      <c r="Z4" s="82"/>
      <c r="AA4" s="82"/>
      <c r="AB4" s="82"/>
      <c r="AC4" s="82"/>
      <c r="AD4" s="82"/>
      <c r="AE4" s="82"/>
      <c r="AF4" s="82"/>
      <c r="AG4" s="82"/>
      <c r="AH4" s="82"/>
      <c r="AI4" s="82"/>
      <c r="AJ4" s="82" t="s">
        <v>58</v>
      </c>
      <c r="AK4" s="82"/>
      <c r="AL4" s="82"/>
      <c r="AM4" s="82"/>
      <c r="AN4" s="82"/>
      <c r="AO4" s="82"/>
      <c r="AP4" s="82"/>
      <c r="AQ4" s="82"/>
      <c r="AR4" s="82"/>
      <c r="AS4" s="82"/>
      <c r="AT4" s="82"/>
      <c r="AU4" s="82" t="s">
        <v>59</v>
      </c>
      <c r="AV4" s="82"/>
      <c r="AW4" s="82"/>
      <c r="AX4" s="82"/>
      <c r="AY4" s="82"/>
      <c r="AZ4" s="82"/>
      <c r="BA4" s="82"/>
      <c r="BB4" s="82"/>
      <c r="BC4" s="82"/>
      <c r="BD4" s="82"/>
      <c r="BE4" s="82"/>
      <c r="BF4" s="82" t="s">
        <v>60</v>
      </c>
      <c r="BG4" s="82"/>
      <c r="BH4" s="82"/>
      <c r="BI4" s="82"/>
      <c r="BJ4" s="82"/>
      <c r="BK4" s="82"/>
      <c r="BL4" s="82"/>
      <c r="BM4" s="82"/>
      <c r="BN4" s="82"/>
      <c r="BO4" s="82"/>
      <c r="BP4" s="82"/>
      <c r="BQ4" s="82" t="s">
        <v>61</v>
      </c>
      <c r="BR4" s="82"/>
      <c r="BS4" s="82"/>
      <c r="BT4" s="82"/>
      <c r="BU4" s="82"/>
      <c r="BV4" s="82"/>
      <c r="BW4" s="82"/>
      <c r="BX4" s="82"/>
      <c r="BY4" s="82"/>
      <c r="BZ4" s="82"/>
      <c r="CA4" s="82"/>
      <c r="CB4" s="82" t="s">
        <v>62</v>
      </c>
      <c r="CC4" s="82"/>
      <c r="CD4" s="82"/>
      <c r="CE4" s="82"/>
      <c r="CF4" s="82"/>
      <c r="CG4" s="82"/>
      <c r="CH4" s="82"/>
      <c r="CI4" s="82"/>
      <c r="CJ4" s="82"/>
      <c r="CK4" s="82"/>
      <c r="CL4" s="82"/>
      <c r="CM4" s="82" t="s">
        <v>63</v>
      </c>
      <c r="CN4" s="82"/>
      <c r="CO4" s="82"/>
      <c r="CP4" s="82"/>
      <c r="CQ4" s="82"/>
      <c r="CR4" s="82"/>
      <c r="CS4" s="82"/>
      <c r="CT4" s="82"/>
      <c r="CU4" s="82"/>
      <c r="CV4" s="82"/>
      <c r="CW4" s="82"/>
      <c r="CX4" s="82" t="s">
        <v>64</v>
      </c>
      <c r="CY4" s="82"/>
      <c r="CZ4" s="82"/>
      <c r="DA4" s="82"/>
      <c r="DB4" s="82"/>
      <c r="DC4" s="82"/>
      <c r="DD4" s="82"/>
      <c r="DE4" s="82"/>
      <c r="DF4" s="82"/>
      <c r="DG4" s="82"/>
      <c r="DH4" s="82"/>
      <c r="DI4" s="82" t="s">
        <v>65</v>
      </c>
      <c r="DJ4" s="82"/>
      <c r="DK4" s="82"/>
      <c r="DL4" s="82"/>
      <c r="DM4" s="82"/>
      <c r="DN4" s="82"/>
      <c r="DO4" s="82"/>
      <c r="DP4" s="82"/>
      <c r="DQ4" s="82"/>
      <c r="DR4" s="82"/>
      <c r="DS4" s="82"/>
      <c r="DT4" s="82" t="s">
        <v>66</v>
      </c>
      <c r="DU4" s="82"/>
      <c r="DV4" s="82"/>
      <c r="DW4" s="82"/>
      <c r="DX4" s="82"/>
      <c r="DY4" s="82"/>
      <c r="DZ4" s="82"/>
      <c r="EA4" s="82"/>
      <c r="EB4" s="82"/>
      <c r="EC4" s="82"/>
      <c r="ED4" s="82"/>
      <c r="EE4" s="82" t="s">
        <v>67</v>
      </c>
      <c r="EF4" s="82"/>
      <c r="EG4" s="82"/>
      <c r="EH4" s="82"/>
      <c r="EI4" s="82"/>
      <c r="EJ4" s="82"/>
      <c r="EK4" s="82"/>
      <c r="EL4" s="82"/>
      <c r="EM4" s="82"/>
      <c r="EN4" s="82"/>
      <c r="EO4" s="82"/>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62081</v>
      </c>
      <c r="D6" s="33">
        <f t="shared" si="3"/>
        <v>47</v>
      </c>
      <c r="E6" s="33">
        <f t="shared" si="3"/>
        <v>17</v>
      </c>
      <c r="F6" s="33">
        <f t="shared" si="3"/>
        <v>4</v>
      </c>
      <c r="G6" s="33">
        <f t="shared" si="3"/>
        <v>0</v>
      </c>
      <c r="H6" s="33" t="str">
        <f t="shared" si="3"/>
        <v>山形県　村山市</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21.81</v>
      </c>
      <c r="Q6" s="34">
        <f t="shared" si="3"/>
        <v>79.92</v>
      </c>
      <c r="R6" s="34">
        <f t="shared" si="3"/>
        <v>3300</v>
      </c>
      <c r="S6" s="34">
        <f t="shared" si="3"/>
        <v>23664</v>
      </c>
      <c r="T6" s="34">
        <f t="shared" si="3"/>
        <v>196.98</v>
      </c>
      <c r="U6" s="34">
        <f t="shared" si="3"/>
        <v>120.13</v>
      </c>
      <c r="V6" s="34">
        <f t="shared" si="3"/>
        <v>5127</v>
      </c>
      <c r="W6" s="34">
        <f t="shared" si="3"/>
        <v>2.37</v>
      </c>
      <c r="X6" s="34">
        <f t="shared" si="3"/>
        <v>2163.29</v>
      </c>
      <c r="Y6" s="35">
        <f>IF(Y7="",NA(),Y7)</f>
        <v>85.34</v>
      </c>
      <c r="Z6" s="35">
        <f t="shared" ref="Z6:AH6" si="4">IF(Z7="",NA(),Z7)</f>
        <v>83.93</v>
      </c>
      <c r="AA6" s="35">
        <f t="shared" si="4"/>
        <v>82.53</v>
      </c>
      <c r="AB6" s="35">
        <f t="shared" si="4"/>
        <v>81.38</v>
      </c>
      <c r="AC6" s="35">
        <f t="shared" si="4"/>
        <v>69.239999999999995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355.41</v>
      </c>
      <c r="BG6" s="35">
        <f t="shared" ref="BG6:BO6" si="7">IF(BG7="",NA(),BG7)</f>
        <v>668.4</v>
      </c>
      <c r="BH6" s="35">
        <f t="shared" si="7"/>
        <v>178.54</v>
      </c>
      <c r="BI6" s="35">
        <f t="shared" si="7"/>
        <v>158.94</v>
      </c>
      <c r="BJ6" s="34">
        <f t="shared" si="7"/>
        <v>0</v>
      </c>
      <c r="BK6" s="35">
        <f t="shared" si="7"/>
        <v>1434.89</v>
      </c>
      <c r="BL6" s="35">
        <f t="shared" si="7"/>
        <v>1298.9100000000001</v>
      </c>
      <c r="BM6" s="35">
        <f t="shared" si="7"/>
        <v>1243.71</v>
      </c>
      <c r="BN6" s="35">
        <f t="shared" si="7"/>
        <v>1194.1500000000001</v>
      </c>
      <c r="BO6" s="35">
        <f t="shared" si="7"/>
        <v>1206.79</v>
      </c>
      <c r="BP6" s="34" t="str">
        <f>IF(BP7="","",IF(BP7="-","【-】","【"&amp;SUBSTITUTE(TEXT(BP7,"#,##0.00"),"-","△")&amp;"】"))</f>
        <v>【1,218.70】</v>
      </c>
      <c r="BQ6" s="35">
        <f>IF(BQ7="",NA(),BQ7)</f>
        <v>113.46</v>
      </c>
      <c r="BR6" s="35">
        <f t="shared" ref="BR6:BZ6" si="8">IF(BR7="",NA(),BR7)</f>
        <v>98.78</v>
      </c>
      <c r="BS6" s="35">
        <f t="shared" si="8"/>
        <v>100</v>
      </c>
      <c r="BT6" s="35">
        <f t="shared" si="8"/>
        <v>82.44</v>
      </c>
      <c r="BU6" s="35">
        <f t="shared" si="8"/>
        <v>76.88</v>
      </c>
      <c r="BV6" s="35">
        <f t="shared" si="8"/>
        <v>66.22</v>
      </c>
      <c r="BW6" s="35">
        <f t="shared" si="8"/>
        <v>69.87</v>
      </c>
      <c r="BX6" s="35">
        <f t="shared" si="8"/>
        <v>74.3</v>
      </c>
      <c r="BY6" s="35">
        <f t="shared" si="8"/>
        <v>72.260000000000005</v>
      </c>
      <c r="BZ6" s="35">
        <f t="shared" si="8"/>
        <v>71.84</v>
      </c>
      <c r="CA6" s="34" t="str">
        <f>IF(CA7="","",IF(CA7="-","【-】","【"&amp;SUBSTITUTE(TEXT(CA7,"#,##0.00"),"-","△")&amp;"】"))</f>
        <v>【74.17】</v>
      </c>
      <c r="CB6" s="35">
        <f>IF(CB7="",NA(),CB7)</f>
        <v>155.55000000000001</v>
      </c>
      <c r="CC6" s="35">
        <f t="shared" ref="CC6:CK6" si="9">IF(CC7="",NA(),CC7)</f>
        <v>177.01</v>
      </c>
      <c r="CD6" s="35">
        <f t="shared" si="9"/>
        <v>181.8</v>
      </c>
      <c r="CE6" s="35">
        <f t="shared" si="9"/>
        <v>220.15</v>
      </c>
      <c r="CF6" s="35">
        <f t="shared" si="9"/>
        <v>199.73</v>
      </c>
      <c r="CG6" s="35">
        <f t="shared" si="9"/>
        <v>246.72</v>
      </c>
      <c r="CH6" s="35">
        <f t="shared" si="9"/>
        <v>234.96</v>
      </c>
      <c r="CI6" s="35">
        <f t="shared" si="9"/>
        <v>221.81</v>
      </c>
      <c r="CJ6" s="35">
        <f t="shared" si="9"/>
        <v>230.02</v>
      </c>
      <c r="CK6" s="35">
        <f t="shared" si="9"/>
        <v>228.47</v>
      </c>
      <c r="CL6" s="34" t="str">
        <f>IF(CL7="","",IF(CL7="-","【-】","【"&amp;SUBSTITUTE(TEXT(CL7,"#,##0.00"),"-","△")&amp;"】"))</f>
        <v>【218.56】</v>
      </c>
      <c r="CM6" s="35" t="str">
        <f>IF(CM7="",NA(),CM7)</f>
        <v>-</v>
      </c>
      <c r="CN6" s="35" t="str">
        <f t="shared" ref="CN6:CV6" si="10">IF(CN7="",NA(),CN7)</f>
        <v>-</v>
      </c>
      <c r="CO6" s="35" t="str">
        <f t="shared" si="10"/>
        <v>-</v>
      </c>
      <c r="CP6" s="35" t="str">
        <f t="shared" si="10"/>
        <v>-</v>
      </c>
      <c r="CQ6" s="35" t="str">
        <f t="shared" si="10"/>
        <v>-</v>
      </c>
      <c r="CR6" s="35">
        <f t="shared" si="10"/>
        <v>41.35</v>
      </c>
      <c r="CS6" s="35">
        <f t="shared" si="10"/>
        <v>42.9</v>
      </c>
      <c r="CT6" s="35">
        <f t="shared" si="10"/>
        <v>43.36</v>
      </c>
      <c r="CU6" s="35">
        <f t="shared" si="10"/>
        <v>42.56</v>
      </c>
      <c r="CV6" s="35">
        <f t="shared" si="10"/>
        <v>42.47</v>
      </c>
      <c r="CW6" s="34" t="str">
        <f>IF(CW7="","",IF(CW7="-","【-】","【"&amp;SUBSTITUTE(TEXT(CW7,"#,##0.00"),"-","△")&amp;"】"))</f>
        <v>【42.86】</v>
      </c>
      <c r="CX6" s="35">
        <f>IF(CX7="",NA(),CX7)</f>
        <v>64.819999999999993</v>
      </c>
      <c r="CY6" s="35">
        <f t="shared" ref="CY6:DG6" si="11">IF(CY7="",NA(),CY7)</f>
        <v>66.739999999999995</v>
      </c>
      <c r="CZ6" s="35">
        <f t="shared" si="11"/>
        <v>68.290000000000006</v>
      </c>
      <c r="DA6" s="35">
        <f t="shared" si="11"/>
        <v>70.97</v>
      </c>
      <c r="DB6" s="35">
        <f t="shared" si="11"/>
        <v>71.37</v>
      </c>
      <c r="DC6" s="35">
        <f t="shared" si="11"/>
        <v>82.9</v>
      </c>
      <c r="DD6" s="35">
        <f t="shared" si="11"/>
        <v>83.5</v>
      </c>
      <c r="DE6" s="35">
        <f t="shared" si="11"/>
        <v>83.06</v>
      </c>
      <c r="DF6" s="35">
        <f t="shared" si="11"/>
        <v>83.32</v>
      </c>
      <c r="DG6" s="35">
        <f t="shared" si="11"/>
        <v>83.75</v>
      </c>
      <c r="DH6" s="34" t="str">
        <f>IF(DH7="","",IF(DH7="-","【-】","【"&amp;SUBSTITUTE(TEXT(DH7,"#,##0.00"),"-","△")&amp;"】"))</f>
        <v>【84.20】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0.09</v>
      </c>
      <c r="EL6" s="35">
        <f t="shared" si="14"/>
        <v>0.09</v>
      </c>
      <c r="EM6" s="35">
        <f t="shared" si="14"/>
        <v>0.13</v>
      </c>
      <c r="EN6" s="35">
        <f t="shared" si="14"/>
        <v>0.36</v>
      </c>
      <c r="EO6" s="34" t="str">
        <f>IF(EO7="","",IF(EO7="-","【-】","【"&amp;SUBSTITUTE(TEXT(EO7,"#,##0.00"),"-","△")&amp;"】"))</f>
        <v>【0.28】</v>
      </c>
    </row>
    <row r="7" spans="1:145" s="36" customFormat="1" x14ac:dyDescent="0.15">
      <c r="A7" s="28"/>
      <c r="B7" s="37">
        <v>2019</v>
      </c>
      <c r="C7" s="37">
        <v>62081</v>
      </c>
      <c r="D7" s="37">
        <v>47</v>
      </c>
      <c r="E7" s="37">
        <v>17</v>
      </c>
      <c r="F7" s="37">
        <v>4</v>
      </c>
      <c r="G7" s="37">
        <v>0</v>
      </c>
      <c r="H7" s="37" t="s">
        <v>97</v>
      </c>
      <c r="I7" s="37" t="s">
        <v>98</v>
      </c>
      <c r="J7" s="37" t="s">
        <v>99</v>
      </c>
      <c r="K7" s="37" t="s">
        <v>100</v>
      </c>
      <c r="L7" s="37" t="s">
        <v>101</v>
      </c>
      <c r="M7" s="37" t="s">
        <v>102</v>
      </c>
      <c r="N7" s="38" t="s">
        <v>103</v>
      </c>
      <c r="O7" s="38" t="s">
        <v>104</v>
      </c>
      <c r="P7" s="38">
        <v>21.81</v>
      </c>
      <c r="Q7" s="38">
        <v>79.92</v>
      </c>
      <c r="R7" s="38">
        <v>3300</v>
      </c>
      <c r="S7" s="38">
        <v>23664</v>
      </c>
      <c r="T7" s="38">
        <v>196.98</v>
      </c>
      <c r="U7" s="38">
        <v>120.13</v>
      </c>
      <c r="V7" s="38">
        <v>5127</v>
      </c>
      <c r="W7" s="38">
        <v>2.37</v>
      </c>
      <c r="X7" s="38">
        <v>2163.29</v>
      </c>
      <c r="Y7" s="38">
        <v>85.34</v>
      </c>
      <c r="Z7" s="38">
        <v>83.93</v>
      </c>
      <c r="AA7" s="38">
        <v>82.53</v>
      </c>
      <c r="AB7" s="38">
        <v>81.38</v>
      </c>
      <c r="AC7" s="38">
        <v>69.239999999999995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355.41</v>
      </c>
      <c r="BG7" s="38">
        <v>668.4</v>
      </c>
      <c r="BH7" s="38">
        <v>178.54</v>
      </c>
      <c r="BI7" s="38">
        <v>158.94</v>
      </c>
      <c r="BJ7" s="38">
        <v>0</v>
      </c>
      <c r="BK7" s="38">
        <v>1434.89</v>
      </c>
      <c r="BL7" s="38">
        <v>1298.9100000000001</v>
      </c>
      <c r="BM7" s="38">
        <v>1243.71</v>
      </c>
      <c r="BN7" s="38">
        <v>1194.1500000000001</v>
      </c>
      <c r="BO7" s="38">
        <v>1206.79</v>
      </c>
      <c r="BP7" s="38">
        <v>1218.7</v>
      </c>
      <c r="BQ7" s="38">
        <v>113.46</v>
      </c>
      <c r="BR7" s="38">
        <v>98.78</v>
      </c>
      <c r="BS7" s="38">
        <v>100</v>
      </c>
      <c r="BT7" s="38">
        <v>82.44</v>
      </c>
      <c r="BU7" s="38">
        <v>76.88</v>
      </c>
      <c r="BV7" s="38">
        <v>66.22</v>
      </c>
      <c r="BW7" s="38">
        <v>69.87</v>
      </c>
      <c r="BX7" s="38">
        <v>74.3</v>
      </c>
      <c r="BY7" s="38">
        <v>72.260000000000005</v>
      </c>
      <c r="BZ7" s="38">
        <v>71.84</v>
      </c>
      <c r="CA7" s="38">
        <v>74.17</v>
      </c>
      <c r="CB7" s="38">
        <v>155.55000000000001</v>
      </c>
      <c r="CC7" s="38">
        <v>177.01</v>
      </c>
      <c r="CD7" s="38">
        <v>181.8</v>
      </c>
      <c r="CE7" s="38">
        <v>220.15</v>
      </c>
      <c r="CF7" s="38">
        <v>199.73</v>
      </c>
      <c r="CG7" s="38">
        <v>246.72</v>
      </c>
      <c r="CH7" s="38">
        <v>234.96</v>
      </c>
      <c r="CI7" s="38">
        <v>221.81</v>
      </c>
      <c r="CJ7" s="38">
        <v>230.02</v>
      </c>
      <c r="CK7" s="38">
        <v>228.47</v>
      </c>
      <c r="CL7" s="38">
        <v>218.56</v>
      </c>
      <c r="CM7" s="38" t="s">
        <v>103</v>
      </c>
      <c r="CN7" s="38" t="s">
        <v>103</v>
      </c>
      <c r="CO7" s="38" t="s">
        <v>103</v>
      </c>
      <c r="CP7" s="38" t="s">
        <v>103</v>
      </c>
      <c r="CQ7" s="38" t="s">
        <v>103</v>
      </c>
      <c r="CR7" s="38">
        <v>41.35</v>
      </c>
      <c r="CS7" s="38">
        <v>42.9</v>
      </c>
      <c r="CT7" s="38">
        <v>43.36</v>
      </c>
      <c r="CU7" s="38">
        <v>42.56</v>
      </c>
      <c r="CV7" s="38">
        <v>42.47</v>
      </c>
      <c r="CW7" s="38">
        <v>42.86</v>
      </c>
      <c r="CX7" s="38">
        <v>64.819999999999993</v>
      </c>
      <c r="CY7" s="38">
        <v>66.739999999999995</v>
      </c>
      <c r="CZ7" s="38">
        <v>68.290000000000006</v>
      </c>
      <c r="DA7" s="38">
        <v>70.97</v>
      </c>
      <c r="DB7" s="38">
        <v>71.37</v>
      </c>
      <c r="DC7" s="38">
        <v>82.9</v>
      </c>
      <c r="DD7" s="38">
        <v>83.5</v>
      </c>
      <c r="DE7" s="38">
        <v>83.06</v>
      </c>
      <c r="DF7" s="38">
        <v>83.32</v>
      </c>
      <c r="DG7" s="38">
        <v>83.75</v>
      </c>
      <c r="DH7" s="38">
        <v>84.2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0.09</v>
      </c>
      <c r="EL7" s="38">
        <v>0.09</v>
      </c>
      <c r="EM7" s="38">
        <v>0.13</v>
      </c>
      <c r="EN7" s="38">
        <v>0.36</v>
      </c>
      <c r="EO7" s="38">
        <v>0.28000000000000003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齋藤 大希</cp:lastModifiedBy>
  <cp:lastPrinted>2021-01-26T06:54:28Z</cp:lastPrinted>
  <dcterms:created xsi:type="dcterms:W3CDTF">2020-12-04T02:53:07Z</dcterms:created>
  <dcterms:modified xsi:type="dcterms:W3CDTF">2021-01-26T07:26:57Z</dcterms:modified>
  <cp:category/>
</cp:coreProperties>
</file>