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水道課（情）\業務係\38経営比較分析表\R02\他市町村（分析後）\下水道46\村山市\"/>
    </mc:Choice>
  </mc:AlternateContent>
  <workbookProtection workbookAlgorithmName="SHA-512" workbookHashValue="55YOgvIqrdcBy082pooF2MrWr5WbkgrtzaGpYfwsPZB4uIGZJgphEeXhC+BmeXs3qFNV6qzJmG0tyMyPQzPItg==" workbookSaltValue="V/TbO/4zMTa2aP9vkxP02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<sst xmlns="http://schemas.openxmlformats.org/spreadsheetml/2006/main" count="320" uniqueCount="117">
  <si>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</si>
  <si>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</si>
  <si>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</si>
  <si>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</si>
  <si>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</si>
  <si>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</si>
  <si>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</si>
  <si>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</si>
  <si>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</si>
  <si>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</si>
  <si>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</si>
  <si>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</si>
  <si>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</si>
  <si>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</si>
  <si>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</si>
  <si>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</si>
  <si>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</si>
  <si>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</si>
  <si>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</si>
  <si>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</si>
  <si>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</si>
  <si>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</si>
  <si>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</si>
  <si>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</si>
  <si>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</si>
  <si>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</si>
  <si>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</si>
  <si>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</si>
  <si>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</si>
  <si>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</si>
  <si>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</si>
  <si>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</si>
  <si>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</si>
  <si>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</si>
  <si>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</si>
  <si>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</si>
  <si>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</si>
  <si>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</si>
  <si>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</si>
  <si>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</si>
  <si>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</si>
  <si>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</si>
  <si>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</si>
  <si>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</si>
  <si>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</si>
  <si>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</si>
  <si>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</si>
  <si>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</si>
  <si>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</si>
  <si>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</si>
  <si>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</si>
  <si>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</si>
  <si>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</si>
  <si>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</si>
  <si>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</si>
  <si>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</si>
  <si>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</si>
  <si>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</si>
  <si>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</si>
  <si>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</si>
  <si>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</si>
  <si>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</si>
  <si>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</si>
  <si>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</si>
  <si>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</si>
  <si>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</si>
  <si>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</si>
  <si>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</si>
  <si>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</si>
  <si>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</si>
  <si>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</si>
  <si>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</si>
  <si>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</si>
  <si>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</si>
  <si>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</si>
  <si>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</si>
  <si>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</si>
  <si>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</si>
  <si>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</si>
  <si>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</si>
  <si>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</si>
  <si>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</si>
  <si>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</si>
  <si>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</si>
  <si>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</si>
  <si>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</si>
  <si>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</si>
  <si>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</si>
  <si>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</si>
  <si>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</si>
  <si>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</si>
  <si>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</si>
  <si>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</si>
  <si>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</si>
  <si>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</si>
  <si>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</si>
  <si>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村山市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</si>
  <si>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</si>
  <si>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</si>
  <si>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</si>
  <si>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</si>
  <si>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</si>
  <si>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</si>
  <si>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</si>
  <si>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</si>
  <si>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</si>
  <si>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</si>
  <si>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</si>
  <si>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</si>
  <si>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</si>
  <si>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</si>
  <si>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</si>
  <si>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</si>
  <si>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</si>
  <si>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事業は終期に近付いており、大規模な整備は無いものの、過去の元利償還金が大きな負担になっており、一般会計からの繰入金がなければ成り立たない経営状況にある。今後は元利償還金が下がってくるが、より一層の支出の抑制や収入の増を図る必要がある。
　施設の修繕・更新等はストックマネジメント計画に沿って、財政状況を考慮しながら進め、経営基盤を確立していく。
　収入については、長年、維持管理を使用料収入で賄えない状況にあった。平成18年に料金改定を行い、収益増になったものの、人口減少や節水意識の高まりにより伸び悩んでいる状況にある。そのため、平成28年度に経営戦略を策定し、より高い企業性を持ち、経営基盤の強化を図る必要がある。</t>
    <rPh sb="1" eb="3">
      <t>ジギョウ</t>
    </rPh>
    <rPh sb="14" eb="17">
      <t>ダイキボ</t>
    </rPh>
    <rPh sb="18" eb="20">
      <t>セイビ</t>
    </rPh>
    <rPh sb="21" eb="22">
      <t>ナ</t>
    </rPh>
    <rPh sb="69" eb="71">
      <t>ケイエイ</t>
    </rPh>
    <rPh sb="112" eb="114">
      <t>ヒツヨウ</t>
    </rPh>
    <rPh sb="123" eb="125">
      <t>シュウゼン</t>
    </rPh>
    <rPh sb="140" eb="142">
      <t>ケイカク</t>
    </rPh>
    <rPh sb="143" eb="144">
      <t>ソ</t>
    </rPh>
    <rPh sb="208" eb="210">
      <t>ヘイセイ</t>
    </rPh>
    <rPh sb="212" eb="213">
      <t>ネン</t>
    </rPh>
    <rPh sb="214" eb="216">
      <t>リョウキン</t>
    </rPh>
    <rPh sb="216" eb="218">
      <t>カイテイ</t>
    </rPh>
    <rPh sb="219" eb="220">
      <t>オコナ</t>
    </rPh>
    <rPh sb="222" eb="224">
      <t>シュウエキ</t>
    </rPh>
    <rPh sb="224" eb="225">
      <t>ゾウ</t>
    </rPh>
    <rPh sb="294" eb="296">
      <t>ケイエイ</t>
    </rPh>
    <rPh sb="296" eb="298">
      <t>キバン</t>
    </rPh>
    <rPh sb="299" eb="301">
      <t>キョウカ</t>
    </rPh>
    <rPh sb="302" eb="303">
      <t>ハカ</t>
    </rPh>
    <rPh sb="304" eb="306">
      <t>ヒツヨウ</t>
    </rPh>
    <phoneticPr fontId="17"/>
  </si>
  <si>
    <t>　当市における公共下水道区域の管渠については、法定耐用年数を経過しているものがないものの、昭和62年供用開始から30年以上が経過し修繕の必要な施設もある。
　平成29年度にストックマネジメント計画を策定し、施設の修繕・更新工事を計画に沿って順次行っているが、修繕・更新工事については、多額の費用が生じることから、国の支出金や企業債によって財源を確保することとなるため、経営を圧迫することが予想されることから、経営改善の実施に取り組む必要がある。</t>
    <rPh sb="59" eb="61">
      <t>イジョウ</t>
    </rPh>
    <rPh sb="62" eb="64">
      <t>ケイカ</t>
    </rPh>
    <rPh sb="68" eb="70">
      <t>ヒツヨウ</t>
    </rPh>
    <rPh sb="103" eb="105">
      <t>シセツ</t>
    </rPh>
    <rPh sb="109" eb="111">
      <t>コウシン</t>
    </rPh>
    <rPh sb="129" eb="131">
      <t>シュウゼン</t>
    </rPh>
    <rPh sb="132" eb="134">
      <t>コウシン</t>
    </rPh>
    <rPh sb="216" eb="218">
      <t>ヒツヨウ</t>
    </rPh>
    <phoneticPr fontId="17"/>
  </si>
  <si>
    <t>①収益的収支比率②累積欠損金比率
　一見経営状況は良好に見えるが、一般会計からの繰入金に依存している状況にあり、今後も経営改善に向けて取り組んでいく必要がある。
③流動比率
　1年以内に支払うべき企業債償還金多くなっており類似団体より低くなっている。新たな企業債の発行についても抑えていく必要がある。
④企業債残高対事業規模比率
　繰入金に対する負担が増えており、ストックマネジメント計画をもとに修繕・更新等実施する中、今後も継続して事業を実施していくとから、経費削減に向けた取り組みを強化していかなければならない。
⑤経費回収率
　人口減少により、使用料収入も下がっている状況である。料金改定を視野に入れるとともに、費用の削減に取り組む必要がある。
⑥汚水処理原価
　類似団体と同等の値となっているが、引き続き、処理経費削減に向けた取り組みを強化していかなければならない。
⑧水洗化率
　年々少しずつではあるが、水洗化率が上昇している。
　引き続き、未接続世帯への啓蒙、戸別訪問等の普及活動を継続していく。</t>
    <rPh sb="9" eb="11">
      <t>ルイセキ</t>
    </rPh>
    <rPh sb="11" eb="13">
      <t>ケッソン</t>
    </rPh>
    <rPh sb="13" eb="14">
      <t>キン</t>
    </rPh>
    <rPh sb="14" eb="16">
      <t>ヒリツ</t>
    </rPh>
    <rPh sb="18" eb="20">
      <t>イッケン</t>
    </rPh>
    <rPh sb="20" eb="22">
      <t>ケイエイ</t>
    </rPh>
    <rPh sb="22" eb="24">
      <t>ジョウキョウ</t>
    </rPh>
    <rPh sb="25" eb="27">
      <t>リョウコウ</t>
    </rPh>
    <rPh sb="28" eb="29">
      <t>ミ</t>
    </rPh>
    <rPh sb="166" eb="168">
      <t>クリイレ</t>
    </rPh>
    <rPh sb="168" eb="169">
      <t>キン</t>
    </rPh>
    <rPh sb="170" eb="171">
      <t>タイ</t>
    </rPh>
    <rPh sb="173" eb="175">
      <t>フタン</t>
    </rPh>
    <rPh sb="176" eb="177">
      <t>フ</t>
    </rPh>
    <rPh sb="192" eb="194">
      <t>ケイカク</t>
    </rPh>
    <rPh sb="203" eb="204">
      <t>トウ</t>
    </rPh>
    <rPh sb="204" eb="206">
      <t>ジッシ</t>
    </rPh>
    <rPh sb="208" eb="209">
      <t>ナカ</t>
    </rPh>
    <rPh sb="210" eb="212">
      <t>コンゴ</t>
    </rPh>
    <rPh sb="213" eb="215">
      <t>ケイゾク</t>
    </rPh>
    <rPh sb="217" eb="219">
      <t>ジギョウ</t>
    </rPh>
    <rPh sb="220" eb="222">
      <t>ジッシ</t>
    </rPh>
    <rPh sb="267" eb="269">
      <t>ジンコウ</t>
    </rPh>
    <rPh sb="269" eb="271">
      <t>ゲンショウ</t>
    </rPh>
    <rPh sb="275" eb="278">
      <t>シヨウリョウ</t>
    </rPh>
    <rPh sb="278" eb="280">
      <t>シュウニュウ</t>
    </rPh>
    <rPh sb="281" eb="282">
      <t>サ</t>
    </rPh>
    <rPh sb="287" eb="289">
      <t>ジョウキョウ</t>
    </rPh>
    <rPh sb="298" eb="300">
      <t>シヤ</t>
    </rPh>
    <rPh sb="301" eb="302">
      <t>イ</t>
    </rPh>
    <rPh sb="335" eb="337">
      <t>ルイジ</t>
    </rPh>
    <rPh sb="337" eb="339">
      <t>ダンタイ</t>
    </rPh>
    <rPh sb="340" eb="342">
      <t>ドウトウ</t>
    </rPh>
    <rPh sb="343" eb="344">
      <t>アタイ</t>
    </rPh>
    <rPh sb="352" eb="353">
      <t>ヒ</t>
    </rPh>
    <rPh sb="354" eb="355">
      <t>ツヅ</t>
    </rPh>
    <rPh sb="395" eb="397">
      <t>ネンネン</t>
    </rPh>
    <rPh sb="407" eb="410">
      <t>スイセンカ</t>
    </rPh>
    <rPh sb="410" eb="411">
      <t>リツ</t>
    </rPh>
    <rPh sb="426" eb="429">
      <t>ミセツゾク</t>
    </rPh>
    <rPh sb="429" eb="431">
      <t>セタイ</t>
    </rPh>
    <rPh sb="433" eb="435">
      <t>ケイモウ</t>
    </rPh>
    <rPh sb="436" eb="438">
      <t>コベツ</t>
    </rPh>
    <rPh sb="438" eb="440">
      <t>ホウモン</t>
    </rPh>
    <rPh sb="440" eb="441">
      <t>トウ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</si>
</sst>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6"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A33-42B7-BED6-BBCFAAC934B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9A33-42B7-BED6-BBCFAAC934B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7C-48F8-8EBD-BF00168537A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55.84</c:v>
                </c:pt>
              </c:numCache>
            </c:numRef>
          </c:val>
          <c:smooth val="0"/>
          <c:extLst>
            <c:ext xmlns:c16="http://schemas.microsoft.com/office/drawing/2014/chart" uri="{C3380CC4-5D6E-409C-BE32-E72D297353CC}">
              <c16:uniqueId val="{00000001-CF7C-48F8-8EBD-BF00168537A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93.94</c:v>
                </c:pt>
              </c:numCache>
            </c:numRef>
          </c:val>
          <c:extLst>
            <c:ext xmlns:c16="http://schemas.microsoft.com/office/drawing/2014/chart" uri="{C3380CC4-5D6E-409C-BE32-E72D297353CC}">
              <c16:uniqueId val="{00000000-0194-4175-9D4C-129DD994399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92.34</c:v>
                </c:pt>
              </c:numCache>
            </c:numRef>
          </c:val>
          <c:smooth val="0"/>
          <c:extLst>
            <c:ext xmlns:c16="http://schemas.microsoft.com/office/drawing/2014/chart" uri="{C3380CC4-5D6E-409C-BE32-E72D297353CC}">
              <c16:uniqueId val="{00000001-0194-4175-9D4C-129DD994399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103.01</c:v>
                </c:pt>
              </c:numCache>
            </c:numRef>
          </c:val>
          <c:extLst>
            <c:ext xmlns:c16="http://schemas.microsoft.com/office/drawing/2014/chart" uri="{C3380CC4-5D6E-409C-BE32-E72D297353CC}">
              <c16:uniqueId val="{00000000-4385-4A16-BCD6-869D95FAE91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105.41</c:v>
                </c:pt>
              </c:numCache>
            </c:numRef>
          </c:val>
          <c:smooth val="0"/>
          <c:extLst>
            <c:ext xmlns:c16="http://schemas.microsoft.com/office/drawing/2014/chart" uri="{C3380CC4-5D6E-409C-BE32-E72D297353CC}">
              <c16:uniqueId val="{00000001-4385-4A16-BCD6-869D95FAE91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3.53</c:v>
                </c:pt>
              </c:numCache>
            </c:numRef>
          </c:val>
          <c:extLst>
            <c:ext xmlns:c16="http://schemas.microsoft.com/office/drawing/2014/chart" uri="{C3380CC4-5D6E-409C-BE32-E72D297353CC}">
              <c16:uniqueId val="{00000000-A6FF-431D-8393-883804FFE60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25.37</c:v>
                </c:pt>
              </c:numCache>
            </c:numRef>
          </c:val>
          <c:smooth val="0"/>
          <c:extLst>
            <c:ext xmlns:c16="http://schemas.microsoft.com/office/drawing/2014/chart" uri="{C3380CC4-5D6E-409C-BE32-E72D297353CC}">
              <c16:uniqueId val="{00000001-A6FF-431D-8393-883804FFE60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46C-4335-9E79-3796F3883C7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0.54</c:v>
                </c:pt>
              </c:numCache>
            </c:numRef>
          </c:val>
          <c:smooth val="0"/>
          <c:extLst>
            <c:ext xmlns:c16="http://schemas.microsoft.com/office/drawing/2014/chart" uri="{C3380CC4-5D6E-409C-BE32-E72D297353CC}">
              <c16:uniqueId val="{00000001-146C-4335-9E79-3796F3883C7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030-4362-8B8E-39441A8C5FD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25.86</c:v>
                </c:pt>
              </c:numCache>
            </c:numRef>
          </c:val>
          <c:smooth val="0"/>
          <c:extLst>
            <c:ext xmlns:c16="http://schemas.microsoft.com/office/drawing/2014/chart" uri="{C3380CC4-5D6E-409C-BE32-E72D297353CC}">
              <c16:uniqueId val="{00000001-2030-4362-8B8E-39441A8C5FD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8.48</c:v>
                </c:pt>
              </c:numCache>
            </c:numRef>
          </c:val>
          <c:extLst>
            <c:ext xmlns:c16="http://schemas.microsoft.com/office/drawing/2014/chart" uri="{C3380CC4-5D6E-409C-BE32-E72D297353CC}">
              <c16:uniqueId val="{00000000-8040-48D1-ACFA-3F1D0AE804A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58.23</c:v>
                </c:pt>
              </c:numCache>
            </c:numRef>
          </c:val>
          <c:smooth val="0"/>
          <c:extLst>
            <c:ext xmlns:c16="http://schemas.microsoft.com/office/drawing/2014/chart" uri="{C3380CC4-5D6E-409C-BE32-E72D297353CC}">
              <c16:uniqueId val="{00000001-8040-48D1-ACFA-3F1D0AE804A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9D8-4808-AC48-D2245F51B87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812.92</c:v>
                </c:pt>
              </c:numCache>
            </c:numRef>
          </c:val>
          <c:smooth val="0"/>
          <c:extLst>
            <c:ext xmlns:c16="http://schemas.microsoft.com/office/drawing/2014/chart" uri="{C3380CC4-5D6E-409C-BE32-E72D297353CC}">
              <c16:uniqueId val="{00000001-69D8-4808-AC48-D2245F51B87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99.78</c:v>
                </c:pt>
              </c:numCache>
            </c:numRef>
          </c:val>
          <c:extLst>
            <c:ext xmlns:c16="http://schemas.microsoft.com/office/drawing/2014/chart" uri="{C3380CC4-5D6E-409C-BE32-E72D297353CC}">
              <c16:uniqueId val="{00000000-F336-487C-BC22-15349D9F152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85.4</c:v>
                </c:pt>
              </c:numCache>
            </c:numRef>
          </c:val>
          <c:smooth val="0"/>
          <c:extLst>
            <c:ext xmlns:c16="http://schemas.microsoft.com/office/drawing/2014/chart" uri="{C3380CC4-5D6E-409C-BE32-E72D297353CC}">
              <c16:uniqueId val="{00000001-F336-487C-BC22-15349D9F152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165.47</c:v>
                </c:pt>
              </c:numCache>
            </c:numRef>
          </c:val>
          <c:extLst>
            <c:ext xmlns:c16="http://schemas.microsoft.com/office/drawing/2014/chart" uri="{C3380CC4-5D6E-409C-BE32-E72D297353CC}">
              <c16:uniqueId val="{00000000-225C-4DBF-AFC3-AD2A18C92D1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188.57</c:v>
                </c:pt>
              </c:numCache>
            </c:numRef>
          </c:val>
          <c:smooth val="0"/>
          <c:extLst>
            <c:ext xmlns:c16="http://schemas.microsoft.com/office/drawing/2014/chart" uri="{C3380CC4-5D6E-409C-BE32-E72D297353CC}">
              <c16:uniqueId val="{00000001-225C-4DBF-AFC3-AD2A18C92D1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山形県　村山市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Cd1</v>
      </c>
      <c r="X8" s="78"/>
      <c r="Y8" s="78"/>
      <c r="Z8" s="78"/>
      <c r="AA8" s="78"/>
      <c r="AB8" s="78"/>
      <c r="AC8" s="78"/>
      <c r="AD8" s="79" t="str">
        <f>データ!$M$6</f>
        <v>非設置</v>
      </c>
      <c r="AE8" s="79"/>
      <c r="AF8" s="79"/>
      <c r="AG8" s="79"/>
      <c r="AH8" s="79"/>
      <c r="AI8" s="79"/>
      <c r="AJ8" s="79"/>
      <c r="AK8" s="3"/>
      <c r="AL8" s="75">
        <f>データ!S6</f>
        <v>23191</v>
      </c>
      <c r="AM8" s="75"/>
      <c r="AN8" s="75"/>
      <c r="AO8" s="75"/>
      <c r="AP8" s="75"/>
      <c r="AQ8" s="75"/>
      <c r="AR8" s="75"/>
      <c r="AS8" s="75"/>
      <c r="AT8" s="74">
        <f>データ!T6</f>
        <v>196.98</v>
      </c>
      <c r="AU8" s="74"/>
      <c r="AV8" s="74"/>
      <c r="AW8" s="74"/>
      <c r="AX8" s="74"/>
      <c r="AY8" s="74"/>
      <c r="AZ8" s="74"/>
      <c r="BA8" s="74"/>
      <c r="BB8" s="74">
        <f>データ!U6</f>
        <v>117.73</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48.19</v>
      </c>
      <c r="J10" s="74"/>
      <c r="K10" s="74"/>
      <c r="L10" s="74"/>
      <c r="M10" s="74"/>
      <c r="N10" s="74"/>
      <c r="O10" s="74"/>
      <c r="P10" s="74">
        <f>データ!P6</f>
        <v>59.18</v>
      </c>
      <c r="Q10" s="74"/>
      <c r="R10" s="74"/>
      <c r="S10" s="74"/>
      <c r="T10" s="74"/>
      <c r="U10" s="74"/>
      <c r="V10" s="74"/>
      <c r="W10" s="74">
        <f>データ!Q6</f>
        <v>77.48</v>
      </c>
      <c r="X10" s="74"/>
      <c r="Y10" s="74"/>
      <c r="Z10" s="74"/>
      <c r="AA10" s="74"/>
      <c r="AB10" s="74"/>
      <c r="AC10" s="74"/>
      <c r="AD10" s="75">
        <f>データ!R6</f>
        <v>3300</v>
      </c>
      <c r="AE10" s="75"/>
      <c r="AF10" s="75"/>
      <c r="AG10" s="75"/>
      <c r="AH10" s="75"/>
      <c r="AI10" s="75"/>
      <c r="AJ10" s="75"/>
      <c r="AK10" s="2"/>
      <c r="AL10" s="75">
        <f>データ!V6</f>
        <v>13620</v>
      </c>
      <c r="AM10" s="75"/>
      <c r="AN10" s="75"/>
      <c r="AO10" s="75"/>
      <c r="AP10" s="75"/>
      <c r="AQ10" s="75"/>
      <c r="AR10" s="75"/>
      <c r="AS10" s="75"/>
      <c r="AT10" s="74">
        <f>データ!W6</f>
        <v>6.31</v>
      </c>
      <c r="AU10" s="74"/>
      <c r="AV10" s="74"/>
      <c r="AW10" s="74"/>
      <c r="AX10" s="74"/>
      <c r="AY10" s="74"/>
      <c r="AZ10" s="74"/>
      <c r="BA10" s="74"/>
      <c r="BB10" s="74">
        <f>データ!X6</f>
        <v>2158.48</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3" t="s">
        <v>26</v>
      </c>
      <c r="BM14" s="54"/>
      <c r="BN14" s="54"/>
      <c r="BO14" s="54"/>
      <c r="BP14" s="54"/>
      <c r="BQ14" s="54"/>
      <c r="BR14" s="54"/>
      <c r="BS14" s="54"/>
      <c r="BT14" s="54"/>
      <c r="BU14" s="54"/>
      <c r="BV14" s="54"/>
      <c r="BW14" s="54"/>
      <c r="BX14" s="54"/>
      <c r="BY14" s="54"/>
      <c r="BZ14" s="55"/>
    </row>
    <row r="15" spans="1:78" ht="13.5" customHeight="1" x14ac:dyDescent="0.15">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56"/>
      <c r="BM15" s="57"/>
      <c r="BN15" s="57"/>
      <c r="BO15" s="57"/>
      <c r="BP15" s="57"/>
      <c r="BQ15" s="57"/>
      <c r="BR15" s="57"/>
      <c r="BS15" s="57"/>
      <c r="BT15" s="57"/>
      <c r="BU15" s="57"/>
      <c r="BV15" s="57"/>
      <c r="BW15" s="57"/>
      <c r="BX15" s="57"/>
      <c r="BY15" s="57"/>
      <c r="BZ15" s="5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59"/>
      <c r="BN33" s="59"/>
      <c r="BO33" s="59"/>
      <c r="BP33" s="59"/>
      <c r="BQ33" s="59"/>
      <c r="BR33" s="59"/>
      <c r="BS33" s="59"/>
      <c r="BT33" s="59"/>
      <c r="BU33" s="59"/>
      <c r="BV33" s="59"/>
      <c r="BW33" s="59"/>
      <c r="BX33" s="59"/>
      <c r="BY33" s="59"/>
      <c r="BZ33" s="6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59"/>
      <c r="BN34" s="59"/>
      <c r="BO34" s="59"/>
      <c r="BP34" s="59"/>
      <c r="BQ34" s="59"/>
      <c r="BR34" s="59"/>
      <c r="BS34" s="59"/>
      <c r="BT34" s="59"/>
      <c r="BU34" s="59"/>
      <c r="BV34" s="59"/>
      <c r="BW34" s="59"/>
      <c r="BX34" s="59"/>
      <c r="BY34" s="59"/>
      <c r="BZ34" s="6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3" t="s">
        <v>27</v>
      </c>
      <c r="BM45" s="54"/>
      <c r="BN45" s="54"/>
      <c r="BO45" s="54"/>
      <c r="BP45" s="54"/>
      <c r="BQ45" s="54"/>
      <c r="BR45" s="54"/>
      <c r="BS45" s="54"/>
      <c r="BT45" s="54"/>
      <c r="BU45" s="54"/>
      <c r="BV45" s="54"/>
      <c r="BW45" s="54"/>
      <c r="BX45" s="54"/>
      <c r="BY45" s="54"/>
      <c r="BZ45" s="5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6"/>
      <c r="BM46" s="57"/>
      <c r="BN46" s="57"/>
      <c r="BO46" s="57"/>
      <c r="BP46" s="57"/>
      <c r="BQ46" s="57"/>
      <c r="BR46" s="57"/>
      <c r="BS46" s="57"/>
      <c r="BT46" s="57"/>
      <c r="BU46" s="57"/>
      <c r="BV46" s="57"/>
      <c r="BW46" s="57"/>
      <c r="BX46" s="57"/>
      <c r="BY46" s="57"/>
      <c r="BZ46" s="5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6"/>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6"/>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6"/>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6"/>
      <c r="BM59" s="44"/>
      <c r="BN59" s="44"/>
      <c r="BO59" s="44"/>
      <c r="BP59" s="44"/>
      <c r="BQ59" s="44"/>
      <c r="BR59" s="44"/>
      <c r="BS59" s="44"/>
      <c r="BT59" s="44"/>
      <c r="BU59" s="44"/>
      <c r="BV59" s="44"/>
      <c r="BW59" s="44"/>
      <c r="BX59" s="44"/>
      <c r="BY59" s="44"/>
      <c r="BZ59" s="45"/>
    </row>
    <row r="60" spans="1:78" ht="13.5" customHeight="1" x14ac:dyDescent="0.15">
      <c r="A60" s="2"/>
      <c r="B60" s="50" t="s">
        <v>28</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46"/>
      <c r="BM60" s="44"/>
      <c r="BN60" s="44"/>
      <c r="BO60" s="44"/>
      <c r="BP60" s="44"/>
      <c r="BQ60" s="44"/>
      <c r="BR60" s="44"/>
      <c r="BS60" s="44"/>
      <c r="BT60" s="44"/>
      <c r="BU60" s="44"/>
      <c r="BV60" s="44"/>
      <c r="BW60" s="44"/>
      <c r="BX60" s="44"/>
      <c r="BY60" s="44"/>
      <c r="BZ60" s="45"/>
    </row>
    <row r="61" spans="1:78" ht="13.5" customHeight="1" x14ac:dyDescent="0.15">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46"/>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3" t="s">
        <v>29</v>
      </c>
      <c r="BM64" s="54"/>
      <c r="BN64" s="54"/>
      <c r="BO64" s="54"/>
      <c r="BP64" s="54"/>
      <c r="BQ64" s="54"/>
      <c r="BR64" s="54"/>
      <c r="BS64" s="54"/>
      <c r="BT64" s="54"/>
      <c r="BU64" s="54"/>
      <c r="BV64" s="54"/>
      <c r="BW64" s="54"/>
      <c r="BX64" s="54"/>
      <c r="BY64" s="54"/>
      <c r="BZ64" s="5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6"/>
      <c r="BM65" s="57"/>
      <c r="BN65" s="57"/>
      <c r="BO65" s="57"/>
      <c r="BP65" s="57"/>
      <c r="BQ65" s="57"/>
      <c r="BR65" s="57"/>
      <c r="BS65" s="57"/>
      <c r="BT65" s="57"/>
      <c r="BU65" s="57"/>
      <c r="BV65" s="57"/>
      <c r="BW65" s="57"/>
      <c r="BX65" s="57"/>
      <c r="BY65" s="57"/>
      <c r="BZ65" s="5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rbv7m/LUOjMJ7xb/BwO9L/zriHiZZWO//uj8ckhc7PVT8DfQPV/WSWgoJ/W32HL9GpBLykcVCuD2FCWjcrt6wA==" saltValue="e6zjLv4ewI7IizRZ+QifU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62081</v>
      </c>
      <c r="D6" s="33">
        <f t="shared" si="3"/>
        <v>46</v>
      </c>
      <c r="E6" s="33">
        <f t="shared" si="3"/>
        <v>17</v>
      </c>
      <c r="F6" s="33">
        <f t="shared" si="3"/>
        <v>1</v>
      </c>
      <c r="G6" s="33">
        <f t="shared" si="3"/>
        <v>0</v>
      </c>
      <c r="H6" s="33" t="str">
        <f t="shared" si="3"/>
        <v>山形県　村山市</v>
      </c>
      <c r="I6" s="33" t="str">
        <f t="shared" si="3"/>
        <v>法適用</v>
      </c>
      <c r="J6" s="33" t="str">
        <f t="shared" si="3"/>
        <v>下水道事業</v>
      </c>
      <c r="K6" s="33" t="str">
        <f t="shared" si="3"/>
        <v>公共下水道</v>
      </c>
      <c r="L6" s="33" t="str">
        <f t="shared" si="3"/>
        <v>Cd1</v>
      </c>
      <c r="M6" s="33" t="str">
        <f t="shared" si="3"/>
        <v>非設置</v>
      </c>
      <c r="N6" s="34" t="str">
        <f t="shared" si="3"/>
        <v>-</v>
      </c>
      <c r="O6" s="34">
        <f t="shared" si="3"/>
        <v>48.19</v>
      </c>
      <c r="P6" s="34">
        <f t="shared" si="3"/>
        <v>59.18</v>
      </c>
      <c r="Q6" s="34">
        <f t="shared" si="3"/>
        <v>77.48</v>
      </c>
      <c r="R6" s="34">
        <f t="shared" si="3"/>
        <v>3300</v>
      </c>
      <c r="S6" s="34">
        <f t="shared" si="3"/>
        <v>23191</v>
      </c>
      <c r="T6" s="34">
        <f t="shared" si="3"/>
        <v>196.98</v>
      </c>
      <c r="U6" s="34">
        <f t="shared" si="3"/>
        <v>117.73</v>
      </c>
      <c r="V6" s="34">
        <f t="shared" si="3"/>
        <v>13620</v>
      </c>
      <c r="W6" s="34">
        <f t="shared" si="3"/>
        <v>6.31</v>
      </c>
      <c r="X6" s="34">
        <f t="shared" si="3"/>
        <v>2158.48</v>
      </c>
      <c r="Y6" s="35" t="str">
        <f>IF(Y7="",NA(),Y7)</f>
        <v>-</v>
      </c>
      <c r="Z6" s="35" t="str">
        <f t="shared" ref="Z6:AH6" si="4">IF(Z7="",NA(),Z7)</f>
        <v>-</v>
      </c>
      <c r="AA6" s="35" t="str">
        <f t="shared" si="4"/>
        <v>-</v>
      </c>
      <c r="AB6" s="35" t="str">
        <f t="shared" si="4"/>
        <v>-</v>
      </c>
      <c r="AC6" s="35">
        <f t="shared" si="4"/>
        <v>103.01</v>
      </c>
      <c r="AD6" s="35" t="str">
        <f t="shared" si="4"/>
        <v>-</v>
      </c>
      <c r="AE6" s="35" t="str">
        <f t="shared" si="4"/>
        <v>-</v>
      </c>
      <c r="AF6" s="35" t="str">
        <f t="shared" si="4"/>
        <v>-</v>
      </c>
      <c r="AG6" s="35" t="str">
        <f t="shared" si="4"/>
        <v>-</v>
      </c>
      <c r="AH6" s="35">
        <f t="shared" si="4"/>
        <v>105.41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25.86</v>
      </c>
      <c r="AT6" s="34" t="str">
        <f>IF(AT7="","",IF(AT7="-","【-】","【"&amp;SUBSTITUTE(TEXT(AT7,"#,##0.00"),"-","△")&amp;"】"))</f>
        <v>【3.64】</v>
      </c>
      <c r="AU6" s="35" t="str">
        <f>IF(AU7="",NA(),AU7)</f>
        <v>-</v>
      </c>
      <c r="AV6" s="35" t="str">
        <f t="shared" ref="AV6:BD6" si="6">IF(AV7="",NA(),AV7)</f>
        <v>-</v>
      </c>
      <c r="AW6" s="35" t="str">
        <f t="shared" si="6"/>
        <v>-</v>
      </c>
      <c r="AX6" s="35" t="str">
        <f t="shared" si="6"/>
        <v>-</v>
      </c>
      <c r="AY6" s="35">
        <f t="shared" si="6"/>
        <v>8.48</v>
      </c>
      <c r="AZ6" s="35" t="str">
        <f t="shared" si="6"/>
        <v>-</v>
      </c>
      <c r="BA6" s="35" t="str">
        <f t="shared" si="6"/>
        <v>-</v>
      </c>
      <c r="BB6" s="35" t="str">
        <f t="shared" si="6"/>
        <v>-</v>
      </c>
      <c r="BC6" s="35" t="str">
        <f t="shared" si="6"/>
        <v>-</v>
      </c>
      <c r="BD6" s="35">
        <f t="shared" si="6"/>
        <v>58.23</v>
      </c>
      <c r="BE6" s="34" t="str">
        <f>IF(BE7="","",IF(BE7="-","【-】","【"&amp;SUBSTITUTE(TEXT(BE7,"#,##0.00"),"-","△")&amp;"】"))</f>
        <v>【67.52】</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812.92</v>
      </c>
      <c r="BP6" s="34" t="str">
        <f>IF(BP7="","",IF(BP7="-","【-】","【"&amp;SUBSTITUTE(TEXT(BP7,"#,##0.00"),"-","△")&amp;"】"))</f>
        <v>【705.21】</v>
      </c>
      <c r="BQ6" s="35" t="str">
        <f>IF(BQ7="",NA(),BQ7)</f>
        <v>-</v>
      </c>
      <c r="BR6" s="35" t="str">
        <f t="shared" ref="BR6:BZ6" si="8">IF(BR7="",NA(),BR7)</f>
        <v>-</v>
      </c>
      <c r="BS6" s="35" t="str">
        <f t="shared" si="8"/>
        <v>-</v>
      </c>
      <c r="BT6" s="35" t="str">
        <f t="shared" si="8"/>
        <v>-</v>
      </c>
      <c r="BU6" s="35">
        <f t="shared" si="8"/>
        <v>99.78</v>
      </c>
      <c r="BV6" s="35" t="str">
        <f t="shared" si="8"/>
        <v>-</v>
      </c>
      <c r="BW6" s="35" t="str">
        <f t="shared" si="8"/>
        <v>-</v>
      </c>
      <c r="BX6" s="35" t="str">
        <f t="shared" si="8"/>
        <v>-</v>
      </c>
      <c r="BY6" s="35" t="str">
        <f t="shared" si="8"/>
        <v>-</v>
      </c>
      <c r="BZ6" s="35">
        <f t="shared" si="8"/>
        <v>85.4</v>
      </c>
      <c r="CA6" s="34" t="str">
        <f>IF(CA7="","",IF(CA7="-","【-】","【"&amp;SUBSTITUTE(TEXT(CA7,"#,##0.00"),"-","△")&amp;"】"))</f>
        <v>【98.96】</v>
      </c>
      <c r="CB6" s="35" t="str">
        <f>IF(CB7="",NA(),CB7)</f>
        <v>-</v>
      </c>
      <c r="CC6" s="35" t="str">
        <f t="shared" ref="CC6:CK6" si="9">IF(CC7="",NA(),CC7)</f>
        <v>-</v>
      </c>
      <c r="CD6" s="35" t="str">
        <f t="shared" si="9"/>
        <v>-</v>
      </c>
      <c r="CE6" s="35" t="str">
        <f t="shared" si="9"/>
        <v>-</v>
      </c>
      <c r="CF6" s="35">
        <f t="shared" si="9"/>
        <v>165.47</v>
      </c>
      <c r="CG6" s="35" t="str">
        <f t="shared" si="9"/>
        <v>-</v>
      </c>
      <c r="CH6" s="35" t="str">
        <f t="shared" si="9"/>
        <v>-</v>
      </c>
      <c r="CI6" s="35" t="str">
        <f t="shared" si="9"/>
        <v>-</v>
      </c>
      <c r="CJ6" s="35" t="str">
        <f t="shared" si="9"/>
        <v>-</v>
      </c>
      <c r="CK6" s="35">
        <f t="shared" si="9"/>
        <v>188.57</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55.84</v>
      </c>
      <c r="CW6" s="34" t="str">
        <f>IF(CW7="","",IF(CW7="-","【-】","【"&amp;SUBSTITUTE(TEXT(CW7,"#,##0.00"),"-","△")&amp;"】"))</f>
        <v>【59.57】</v>
      </c>
      <c r="CX6" s="35" t="str">
        <f>IF(CX7="",NA(),CX7)</f>
        <v>-</v>
      </c>
      <c r="CY6" s="35" t="str">
        <f t="shared" ref="CY6:DG6" si="11">IF(CY7="",NA(),CY7)</f>
        <v>-</v>
      </c>
      <c r="CZ6" s="35" t="str">
        <f t="shared" si="11"/>
        <v>-</v>
      </c>
      <c r="DA6" s="35" t="str">
        <f t="shared" si="11"/>
        <v>-</v>
      </c>
      <c r="DB6" s="35">
        <f t="shared" si="11"/>
        <v>93.94</v>
      </c>
      <c r="DC6" s="35" t="str">
        <f t="shared" si="11"/>
        <v>-</v>
      </c>
      <c r="DD6" s="35" t="str">
        <f t="shared" si="11"/>
        <v>-</v>
      </c>
      <c r="DE6" s="35" t="str">
        <f t="shared" si="11"/>
        <v>-</v>
      </c>
      <c r="DF6" s="35" t="str">
        <f t="shared" si="11"/>
        <v>-</v>
      </c>
      <c r="DG6" s="35">
        <f t="shared" si="11"/>
        <v>92.34</v>
      </c>
      <c r="DH6" s="34" t="str">
        <f>IF(DH7="","",IF(DH7="-","【-】","【"&amp;SUBSTITUTE(TEXT(DH7,"#,##0.00"),"-","△")&amp;"】"))</f>
        <v>【95.57】</v>
      </c>
      <c r="DI6" s="35" t="str">
        <f>IF(DI7="",NA(),DI7)</f>
        <v>-</v>
      </c>
      <c r="DJ6" s="35" t="str">
        <f t="shared" ref="DJ6:DR6" si="12">IF(DJ7="",NA(),DJ7)</f>
        <v>-</v>
      </c>
      <c r="DK6" s="35" t="str">
        <f t="shared" si="12"/>
        <v>-</v>
      </c>
      <c r="DL6" s="35" t="str">
        <f t="shared" si="12"/>
        <v>-</v>
      </c>
      <c r="DM6" s="35">
        <f t="shared" si="12"/>
        <v>3.53</v>
      </c>
      <c r="DN6" s="35" t="str">
        <f t="shared" si="12"/>
        <v>-</v>
      </c>
      <c r="DO6" s="35" t="str">
        <f t="shared" si="12"/>
        <v>-</v>
      </c>
      <c r="DP6" s="35" t="str">
        <f t="shared" si="12"/>
        <v>-</v>
      </c>
      <c r="DQ6" s="35" t="str">
        <f t="shared" si="12"/>
        <v>-</v>
      </c>
      <c r="DR6" s="35">
        <f t="shared" si="12"/>
        <v>25.37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0.54</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0.09</v>
      </c>
      <c r="EO6" s="34" t="str">
        <f>IF(EO7="","",IF(EO7="-","【-】","【"&amp;SUBSTITUTE(TEXT(EO7,"#,##0.00"),"-","△")&amp;"】"))</f>
        <v>【0.30】</v>
      </c>
    </row>
    <row r="7" spans="1:148" s="36" customFormat="1" x14ac:dyDescent="0.15">
      <c r="A7" s="28"/>
      <c r="B7" s="37">
        <v>2020</v>
      </c>
      <c r="C7" s="37">
        <v>62081</v>
      </c>
      <c r="D7" s="37">
        <v>46</v>
      </c>
      <c r="E7" s="37">
        <v>17</v>
      </c>
      <c r="F7" s="37">
        <v>1</v>
      </c>
      <c r="G7" s="37">
        <v>0</v>
      </c>
      <c r="H7" s="37" t="s">
        <v>96</v>
      </c>
      <c r="I7" s="37" t="s">
        <v>97</v>
      </c>
      <c r="J7" s="37" t="s">
        <v>98</v>
      </c>
      <c r="K7" s="37" t="s">
        <v>99</v>
      </c>
      <c r="L7" s="37" t="s">
        <v>100</v>
      </c>
      <c r="M7" s="37" t="s">
        <v>101</v>
      </c>
      <c r="N7" s="38" t="s">
        <v>102</v>
      </c>
      <c r="O7" s="38">
        <v>48.19</v>
      </c>
      <c r="P7" s="38">
        <v>59.18</v>
      </c>
      <c r="Q7" s="38">
        <v>77.48</v>
      </c>
      <c r="R7" s="38">
        <v>3300</v>
      </c>
      <c r="S7" s="38">
        <v>23191</v>
      </c>
      <c r="T7" s="38">
        <v>196.98</v>
      </c>
      <c r="U7" s="38">
        <v>117.73</v>
      </c>
      <c r="V7" s="38">
        <v>13620</v>
      </c>
      <c r="W7" s="38">
        <v>6.31</v>
      </c>
      <c r="X7" s="38">
        <v>2158.48</v>
      </c>
      <c r="Y7" s="38" t="s">
        <v>102</v>
      </c>
      <c r="Z7" s="38" t="s">
        <v>102</v>
      </c>
      <c r="AA7" s="38" t="s">
        <v>102</v>
      </c>
      <c r="AB7" s="38" t="s">
        <v>102</v>
      </c>
      <c r="AC7" s="38">
        <v>103.01</v>
      </c>
      <c r="AD7" s="38" t="s">
        <v>102</v>
      </c>
      <c r="AE7" s="38" t="s">
        <v>102</v>
      </c>
      <c r="AF7" s="38" t="s">
        <v>102</v>
      </c>
      <c r="AG7" s="38" t="s">
        <v>102</v>
      </c>
      <c r="AH7" s="38">
        <v>105.41</v>
      </c>
      <c r="AI7" s="38">
        <v>106.67</v>
      </c>
      <c r="AJ7" s="38" t="s">
        <v>102</v>
      </c>
      <c r="AK7" s="38" t="s">
        <v>102</v>
      </c>
      <c r="AL7" s="38" t="s">
        <v>102</v>
      </c>
      <c r="AM7" s="38" t="s">
        <v>102</v>
      </c>
      <c r="AN7" s="38">
        <v>0</v>
      </c>
      <c r="AO7" s="38" t="s">
        <v>102</v>
      </c>
      <c r="AP7" s="38" t="s">
        <v>102</v>
      </c>
      <c r="AQ7" s="38" t="s">
        <v>102</v>
      </c>
      <c r="AR7" s="38" t="s">
        <v>102</v>
      </c>
      <c r="AS7" s="38">
        <v>25.86</v>
      </c>
      <c r="AT7" s="38">
        <v>3.64</v>
      </c>
      <c r="AU7" s="38" t="s">
        <v>102</v>
      </c>
      <c r="AV7" s="38" t="s">
        <v>102</v>
      </c>
      <c r="AW7" s="38" t="s">
        <v>102</v>
      </c>
      <c r="AX7" s="38" t="s">
        <v>102</v>
      </c>
      <c r="AY7" s="38">
        <v>8.48</v>
      </c>
      <c r="AZ7" s="38" t="s">
        <v>102</v>
      </c>
      <c r="BA7" s="38" t="s">
        <v>102</v>
      </c>
      <c r="BB7" s="38" t="s">
        <v>102</v>
      </c>
      <c r="BC7" s="38" t="s">
        <v>102</v>
      </c>
      <c r="BD7" s="38">
        <v>58.23</v>
      </c>
      <c r="BE7" s="38">
        <v>67.52</v>
      </c>
      <c r="BF7" s="38" t="s">
        <v>102</v>
      </c>
      <c r="BG7" s="38" t="s">
        <v>102</v>
      </c>
      <c r="BH7" s="38" t="s">
        <v>102</v>
      </c>
      <c r="BI7" s="38" t="s">
        <v>102</v>
      </c>
      <c r="BJ7" s="38">
        <v>0</v>
      </c>
      <c r="BK7" s="38" t="s">
        <v>102</v>
      </c>
      <c r="BL7" s="38" t="s">
        <v>102</v>
      </c>
      <c r="BM7" s="38" t="s">
        <v>102</v>
      </c>
      <c r="BN7" s="38" t="s">
        <v>102</v>
      </c>
      <c r="BO7" s="38">
        <v>812.92</v>
      </c>
      <c r="BP7" s="38">
        <v>705.21</v>
      </c>
      <c r="BQ7" s="38" t="s">
        <v>102</v>
      </c>
      <c r="BR7" s="38" t="s">
        <v>102</v>
      </c>
      <c r="BS7" s="38" t="s">
        <v>102</v>
      </c>
      <c r="BT7" s="38" t="s">
        <v>102</v>
      </c>
      <c r="BU7" s="38">
        <v>99.78</v>
      </c>
      <c r="BV7" s="38" t="s">
        <v>102</v>
      </c>
      <c r="BW7" s="38" t="s">
        <v>102</v>
      </c>
      <c r="BX7" s="38" t="s">
        <v>102</v>
      </c>
      <c r="BY7" s="38" t="s">
        <v>102</v>
      </c>
      <c r="BZ7" s="38">
        <v>85.4</v>
      </c>
      <c r="CA7" s="38">
        <v>98.96</v>
      </c>
      <c r="CB7" s="38" t="s">
        <v>102</v>
      </c>
      <c r="CC7" s="38" t="s">
        <v>102</v>
      </c>
      <c r="CD7" s="38" t="s">
        <v>102</v>
      </c>
      <c r="CE7" s="38" t="s">
        <v>102</v>
      </c>
      <c r="CF7" s="38">
        <v>165.47</v>
      </c>
      <c r="CG7" s="38" t="s">
        <v>102</v>
      </c>
      <c r="CH7" s="38" t="s">
        <v>102</v>
      </c>
      <c r="CI7" s="38" t="s">
        <v>102</v>
      </c>
      <c r="CJ7" s="38" t="s">
        <v>102</v>
      </c>
      <c r="CK7" s="38">
        <v>188.57</v>
      </c>
      <c r="CL7" s="38">
        <v>134.52000000000001</v>
      </c>
      <c r="CM7" s="38" t="s">
        <v>102</v>
      </c>
      <c r="CN7" s="38" t="s">
        <v>102</v>
      </c>
      <c r="CO7" s="38" t="s">
        <v>102</v>
      </c>
      <c r="CP7" s="38" t="s">
        <v>102</v>
      </c>
      <c r="CQ7" s="38" t="s">
        <v>102</v>
      </c>
      <c r="CR7" s="38" t="s">
        <v>102</v>
      </c>
      <c r="CS7" s="38" t="s">
        <v>102</v>
      </c>
      <c r="CT7" s="38" t="s">
        <v>102</v>
      </c>
      <c r="CU7" s="38" t="s">
        <v>102</v>
      </c>
      <c r="CV7" s="38">
        <v>55.84</v>
      </c>
      <c r="CW7" s="38">
        <v>59.57</v>
      </c>
      <c r="CX7" s="38" t="s">
        <v>102</v>
      </c>
      <c r="CY7" s="38" t="s">
        <v>102</v>
      </c>
      <c r="CZ7" s="38" t="s">
        <v>102</v>
      </c>
      <c r="DA7" s="38" t="s">
        <v>102</v>
      </c>
      <c r="DB7" s="38">
        <v>93.94</v>
      </c>
      <c r="DC7" s="38" t="s">
        <v>102</v>
      </c>
      <c r="DD7" s="38" t="s">
        <v>102</v>
      </c>
      <c r="DE7" s="38" t="s">
        <v>102</v>
      </c>
      <c r="DF7" s="38" t="s">
        <v>102</v>
      </c>
      <c r="DG7" s="38">
        <v>92.34</v>
      </c>
      <c r="DH7" s="38">
        <v>95.57</v>
      </c>
      <c r="DI7" s="38" t="s">
        <v>102</v>
      </c>
      <c r="DJ7" s="38" t="s">
        <v>102</v>
      </c>
      <c r="DK7" s="38" t="s">
        <v>102</v>
      </c>
      <c r="DL7" s="38" t="s">
        <v>102</v>
      </c>
      <c r="DM7" s="38">
        <v>3.53</v>
      </c>
      <c r="DN7" s="38" t="s">
        <v>102</v>
      </c>
      <c r="DO7" s="38" t="s">
        <v>102</v>
      </c>
      <c r="DP7" s="38" t="s">
        <v>102</v>
      </c>
      <c r="DQ7" s="38" t="s">
        <v>102</v>
      </c>
      <c r="DR7" s="38">
        <v>25.37</v>
      </c>
      <c r="DS7" s="38">
        <v>36.520000000000003</v>
      </c>
      <c r="DT7" s="38" t="s">
        <v>102</v>
      </c>
      <c r="DU7" s="38" t="s">
        <v>102</v>
      </c>
      <c r="DV7" s="38" t="s">
        <v>102</v>
      </c>
      <c r="DW7" s="38" t="s">
        <v>102</v>
      </c>
      <c r="DX7" s="38">
        <v>0</v>
      </c>
      <c r="DY7" s="38" t="s">
        <v>102</v>
      </c>
      <c r="DZ7" s="38" t="s">
        <v>102</v>
      </c>
      <c r="EA7" s="38" t="s">
        <v>102</v>
      </c>
      <c r="EB7" s="38" t="s">
        <v>102</v>
      </c>
      <c r="EC7" s="38">
        <v>0.54</v>
      </c>
      <c r="ED7" s="38">
        <v>5.72</v>
      </c>
      <c r="EE7" s="38" t="s">
        <v>102</v>
      </c>
      <c r="EF7" s="38" t="s">
        <v>102</v>
      </c>
      <c r="EG7" s="38" t="s">
        <v>102</v>
      </c>
      <c r="EH7" s="38" t="s">
        <v>102</v>
      </c>
      <c r="EI7" s="38">
        <v>0</v>
      </c>
      <c r="EJ7" s="38" t="s">
        <v>102</v>
      </c>
      <c r="EK7" s="38" t="s">
        <v>102</v>
      </c>
      <c r="EL7" s="38" t="s">
        <v>102</v>
      </c>
      <c r="EM7" s="38" t="s">
        <v>102</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2021-12-03T07:07:50Z</dcterms:created>
  <dcterms:modified xsi:type="dcterms:W3CDTF">2022-03-01T07:29:29Z</dcterms:modified>
  <cp:category/>
</cp:coreProperties>
</file>