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R03\"/>
    </mc:Choice>
  </mc:AlternateContent>
  <workbookProtection workbookAlgorithmName="SHA-512" workbookHashValue="W24NJFt3gI9tNTEeEDgfFqQWZ0Qz2DaAe7ohefccn3jS9NsauoeorlmG5nk1as14nWANijEwxorALwUD7X1l9w==" workbookSaltValue="nqnF1El2CbkTrSsk745ML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<sst xmlns="http://schemas.openxmlformats.org/spreadsheetml/2006/main" count="299" uniqueCount="118">
  <si>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</si>
  <si>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</si>
  <si>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</si>
  <si>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</si>
  <si>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</si>
  <si>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</si>
  <si>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</si>
  <si>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</si>
  <si>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</si>
  <si>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</si>
  <si>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</si>
  <si>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</si>
  <si>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</si>
  <si>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</si>
  <si>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</si>
  <si>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</si>
  <si>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</si>
  <si>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</si>
  <si>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</si>
  <si>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</si>
  <si>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</si>
  <si>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</si>
  <si>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</si>
  <si>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</si>
  <si>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</si>
  <si>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</si>
  <si>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</si>
  <si>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</si>
  <si>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</si>
  <si>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</si>
  <si>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</si>
  <si>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</si>
  <si>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</si>
  <si>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</si>
  <si>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</si>
  <si>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</si>
  <si>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</si>
  <si>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</si>
  <si>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</si>
  <si>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</si>
  <si>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</si>
  <si>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</si>
  <si>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</si>
  <si>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</si>
  <si>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</si>
  <si>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</si>
  <si>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</si>
  <si>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</si>
  <si>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</si>
  <si>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</si>
  <si>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</si>
  <si>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</si>
  <si>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</si>
  <si>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</si>
  <si>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</si>
  <si>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</si>
  <si>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</si>
  <si>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</si>
  <si>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</si>
  <si>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</si>
  <si>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</si>
  <si>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</si>
  <si>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</si>
  <si>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</si>
  <si>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</si>
  <si>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</si>
  <si>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</si>
  <si>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</si>
  <si>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</si>
  <si>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</si>
  <si>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</si>
  <si>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</si>
  <si>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</si>
  <si>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</si>
  <si>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</si>
  <si>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</si>
  <si>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</si>
  <si>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</si>
  <si>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</si>
  <si>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</si>
  <si>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</si>
  <si>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</si>
  <si>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</si>
  <si>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</si>
  <si>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</si>
  <si>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</si>
  <si>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</si>
  <si>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</si>
  <si>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</si>
  <si>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</si>
  <si>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</si>
  <si>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</si>
  <si>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</si>
  <si>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</si>
  <si>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</si>
  <si>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</si>
  <si>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</si>
  <si>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</si>
  <si>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</si>
  <si>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</si>
  <si>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</si>
  <si>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</si>
  <si>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</si>
  <si>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</si>
  <si>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</si>
  <si>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</si>
  <si>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</si>
  <si>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</si>
  <si>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</si>
  <si>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</si>
  <si>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</si>
  <si>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</si>
  <si>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</si>
  <si>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</si>
  <si>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</si>
  <si>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当市における公共下水道区域の管渠については、法定耐用年数を経過しているものがないものの、昭和62年供用開始から30年以上が経過し修繕の必要な施設もある。
　平成29年度にストックマネジメント計画を策定し、施設の修繕・更新工事を計画に沿って順次行っているが、修繕・更新工事については、多額の費用が生じることから、国の支出金や企業債によって財源を確保することとなるため、経営を圧迫することが予想されることから、経営改善の実施に取り組む必要がある。</t>
    <rPh sb="59" eb="61">
      <t>イジョウ</t>
    </rPh>
    <rPh sb="62" eb="64">
      <t>ケイカ</t>
    </rPh>
    <rPh sb="68" eb="70">
      <t>ヒツヨウ</t>
    </rPh>
    <rPh sb="103" eb="105">
      <t>シセツ</t>
    </rPh>
    <rPh sb="109" eb="111">
      <t>コウシン</t>
    </rPh>
    <rPh sb="129" eb="131">
      <t>シュウゼン</t>
    </rPh>
    <rPh sb="132" eb="134">
      <t>コウシン</t>
    </rPh>
    <rPh sb="216" eb="218">
      <t>ヒツヨウ</t>
    </rPh>
    <phoneticPr fontId="16"/>
  </si>
  <si>
    <t>　事業は終期に近付いており、大規模な整備は無いものの、過去の元利償還金が大きな負担になっており、一般会計からの繰入金がなければ成り立たない経営状況にある。今後は元利償還金が下がるが、より一層の支出の抑制や収入の増を図る必要がある。
　施設の修繕・更新等はストックマネジメント計画に沿って、財政状況を考慮しながら進め、経営基盤を確立していく。
　収入については、長年、維持管理を使用料収入で賄えない状況にあった。平成18年に料金改定を行い、収益増になったものの、人口減少や節水意識の高まりにより伸び悩んでいる状況にある。そのため、平成28年度に経営戦略を策定し、より高い企業性を持ち、経営基盤の強化を図る必要がある。</t>
    <rPh sb="1" eb="3">
      <t>ジギョウ</t>
    </rPh>
    <rPh sb="14" eb="17">
      <t>ダイキボ</t>
    </rPh>
    <rPh sb="18" eb="20">
      <t>セイビ</t>
    </rPh>
    <rPh sb="21" eb="22">
      <t>ナ</t>
    </rPh>
    <rPh sb="69" eb="71">
      <t>ケイエイ</t>
    </rPh>
    <rPh sb="109" eb="111">
      <t>ヒツヨウ</t>
    </rPh>
    <rPh sb="120" eb="122">
      <t>シュウゼン</t>
    </rPh>
    <rPh sb="137" eb="139">
      <t>ケイカク</t>
    </rPh>
    <rPh sb="140" eb="141">
      <t>ソ</t>
    </rPh>
    <rPh sb="205" eb="207">
      <t>ヘイセイ</t>
    </rPh>
    <rPh sb="209" eb="210">
      <t>ネン</t>
    </rPh>
    <rPh sb="211" eb="213">
      <t>リョウキン</t>
    </rPh>
    <rPh sb="213" eb="215">
      <t>カイテイ</t>
    </rPh>
    <rPh sb="216" eb="217">
      <t>オコナ</t>
    </rPh>
    <rPh sb="219" eb="221">
      <t>シュウエキ</t>
    </rPh>
    <rPh sb="221" eb="222">
      <t>ゾウ</t>
    </rPh>
    <rPh sb="291" eb="293">
      <t>ケイエイ</t>
    </rPh>
    <rPh sb="293" eb="295">
      <t>キバン</t>
    </rPh>
    <rPh sb="296" eb="298">
      <t>キョウカ</t>
    </rPh>
    <rPh sb="299" eb="300">
      <t>ハカ</t>
    </rPh>
    <rPh sb="301" eb="303">
      <t>ヒツヨウ</t>
    </rPh>
    <phoneticPr fontId="16"/>
  </si>
  <si>
    <t>①収益的収支比率②累積欠損金比率
　一見経営状況は良好に見えるが、一般会計からの繰入金に依存している状況にあり、今後も経営改善に向けて取り組んでいく必要がある。
③流動比率
　1年以内に支払うべき企業債償還金多くなっているが類似団体より低くなっている。新たな企業債の発行についても抑えていく必要がある。
④企業債残高対事業規模比率
　企業債については原則一般会計の負担としているため表示がありませんが、ストックマネジメント計画をもとに修繕・更新等実施するが経費削減の取り組みを強化していく。
⑤経費回収率
　人口減少により、使用料収入も下がっている状況である。料金改定を視野に入れるとともに、費用の削減に取り組む必要がある。
⑥汚水処理原価
　類似団体と同等の値となっているが、引き続き、処理経費削減に向けた取り組みを強化していかなければならない。
⑧水洗化率
　年々少しずつではあるが、水洗化率が上昇している。引き続き未接続世帯への啓蒙、戸別訪問等の普及活動を継続していく。
⑦施設利用率
　当市の下水道は、県営最上川流域下水道村山処理区に処理を委託しているため表示はありません。              
当市の下水道は、県営最上川流域下水道村山処理区に接続し、処理を委託しているため、⑦施設利用率の表示はありません。</t>
    <rPh sb="9" eb="11">
      <t>ルイセキ</t>
    </rPh>
    <rPh sb="11" eb="13">
      <t>ケッソン</t>
    </rPh>
    <rPh sb="13" eb="14">
      <t>キン</t>
    </rPh>
    <rPh sb="14" eb="16">
      <t>ヒリツ</t>
    </rPh>
    <rPh sb="18" eb="20">
      <t>イッケン</t>
    </rPh>
    <rPh sb="20" eb="22">
      <t>ケイエイ</t>
    </rPh>
    <rPh sb="22" eb="24">
      <t>ジョウキョウ</t>
    </rPh>
    <rPh sb="25" eb="27">
      <t>リョウコウ</t>
    </rPh>
    <rPh sb="28" eb="29">
      <t>ミ</t>
    </rPh>
    <rPh sb="167" eb="170">
      <t>キギョウサイ</t>
    </rPh>
    <rPh sb="175" eb="177">
      <t>ゲンソク</t>
    </rPh>
    <rPh sb="177" eb="181">
      <t>イッパンカイケイ</t>
    </rPh>
    <rPh sb="182" eb="184">
      <t>フタン</t>
    </rPh>
    <rPh sb="191" eb="193">
      <t>ヒョウジ</t>
    </rPh>
    <rPh sb="211" eb="213">
      <t>ケイカク</t>
    </rPh>
    <rPh sb="217" eb="219">
      <t>シュウゼン</t>
    </rPh>
    <rPh sb="220" eb="222">
      <t>コウシン</t>
    </rPh>
    <rPh sb="222" eb="223">
      <t>トウ</t>
    </rPh>
    <rPh sb="223" eb="225">
      <t>ジッシ</t>
    </rPh>
    <rPh sb="228" eb="232">
      <t>ケイヒサクゲン</t>
    </rPh>
    <rPh sb="233" eb="234">
      <t>ト</t>
    </rPh>
    <rPh sb="235" eb="236">
      <t>ク</t>
    </rPh>
    <rPh sb="238" eb="240">
      <t>キョウカ</t>
    </rPh>
    <rPh sb="254" eb="256">
      <t>ジンコウ</t>
    </rPh>
    <rPh sb="256" eb="258">
      <t>ゲンショウ</t>
    </rPh>
    <rPh sb="262" eb="265">
      <t>シヨウリョウ</t>
    </rPh>
    <rPh sb="265" eb="267">
      <t>シュウニュウ</t>
    </rPh>
    <rPh sb="268" eb="269">
      <t>サ</t>
    </rPh>
    <rPh sb="274" eb="276">
      <t>ジョウキョウ</t>
    </rPh>
    <rPh sb="285" eb="287">
      <t>シヤ</t>
    </rPh>
    <rPh sb="288" eb="289">
      <t>イ</t>
    </rPh>
    <rPh sb="322" eb="324">
      <t>ルイジ</t>
    </rPh>
    <rPh sb="324" eb="326">
      <t>ダンタイ</t>
    </rPh>
    <rPh sb="327" eb="329">
      <t>ドウトウ</t>
    </rPh>
    <rPh sb="330" eb="331">
      <t>アタイ</t>
    </rPh>
    <rPh sb="339" eb="340">
      <t>ヒ</t>
    </rPh>
    <rPh sb="341" eb="342">
      <t>ツヅ</t>
    </rPh>
    <rPh sb="382" eb="384">
      <t>ネンネン</t>
    </rPh>
    <rPh sb="394" eb="397">
      <t>スイセンカ</t>
    </rPh>
    <rPh sb="397" eb="398">
      <t>リツ</t>
    </rPh>
    <rPh sb="410" eb="413">
      <t>ミセツゾク</t>
    </rPh>
    <rPh sb="413" eb="415">
      <t>セタイ</t>
    </rPh>
    <rPh sb="417" eb="419">
      <t>ケイモウ</t>
    </rPh>
    <rPh sb="420" eb="422">
      <t>コベツ</t>
    </rPh>
    <rPh sb="422" eb="424">
      <t>ホウモン</t>
    </rPh>
    <rPh sb="424" eb="425">
      <t>トウ</t>
    </rPh>
    <rPh sb="944" eb="946">
      <t>ムラヤマ</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</si>
</sst>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6"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BE-4A2D-AE9E-C855841989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EEBE-4A2D-AE9E-C855841989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F3-4C46-B130-35A896ABF4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55.84</c:v>
                </c:pt>
                <c:pt idx="4">
                  <c:v>55.78</c:v>
                </c:pt>
              </c:numCache>
            </c:numRef>
          </c:val>
          <c:smooth val="0"/>
          <c:extLst>
            <c:ext xmlns:c16="http://schemas.microsoft.com/office/drawing/2014/chart" uri="{C3380CC4-5D6E-409C-BE32-E72D297353CC}">
              <c16:uniqueId val="{00000001-8BF3-4C46-B130-35A896ABF4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93.94</c:v>
                </c:pt>
                <c:pt idx="4">
                  <c:v>94.33</c:v>
                </c:pt>
              </c:numCache>
            </c:numRef>
          </c:val>
          <c:extLst>
            <c:ext xmlns:c16="http://schemas.microsoft.com/office/drawing/2014/chart" uri="{C3380CC4-5D6E-409C-BE32-E72D297353CC}">
              <c16:uniqueId val="{00000000-A382-4C5A-83AC-37884E0C90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92.34</c:v>
                </c:pt>
                <c:pt idx="4">
                  <c:v>91.78</c:v>
                </c:pt>
              </c:numCache>
            </c:numRef>
          </c:val>
          <c:smooth val="0"/>
          <c:extLst>
            <c:ext xmlns:c16="http://schemas.microsoft.com/office/drawing/2014/chart" uri="{C3380CC4-5D6E-409C-BE32-E72D297353CC}">
              <c16:uniqueId val="{00000001-A382-4C5A-83AC-37884E0C90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103.01</c:v>
                </c:pt>
                <c:pt idx="4">
                  <c:v>101.62</c:v>
                </c:pt>
              </c:numCache>
            </c:numRef>
          </c:val>
          <c:extLst>
            <c:ext xmlns:c16="http://schemas.microsoft.com/office/drawing/2014/chart" uri="{C3380CC4-5D6E-409C-BE32-E72D297353CC}">
              <c16:uniqueId val="{00000000-E123-440B-A1A4-B7F3A1D349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104.64</c:v>
                </c:pt>
              </c:numCache>
            </c:numRef>
          </c:val>
          <c:smooth val="0"/>
          <c:extLst>
            <c:ext xmlns:c16="http://schemas.microsoft.com/office/drawing/2014/chart" uri="{C3380CC4-5D6E-409C-BE32-E72D297353CC}">
              <c16:uniqueId val="{00000001-E123-440B-A1A4-B7F3A1D349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3.53</c:v>
                </c:pt>
                <c:pt idx="4">
                  <c:v>7.06</c:v>
                </c:pt>
              </c:numCache>
            </c:numRef>
          </c:val>
          <c:extLst>
            <c:ext xmlns:c16="http://schemas.microsoft.com/office/drawing/2014/chart" uri="{C3380CC4-5D6E-409C-BE32-E72D297353CC}">
              <c16:uniqueId val="{00000000-6CF4-49FD-B87A-D408BFDD17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25.37</c:v>
                </c:pt>
                <c:pt idx="4">
                  <c:v>26.89</c:v>
                </c:pt>
              </c:numCache>
            </c:numRef>
          </c:val>
          <c:smooth val="0"/>
          <c:extLst>
            <c:ext xmlns:c16="http://schemas.microsoft.com/office/drawing/2014/chart" uri="{C3380CC4-5D6E-409C-BE32-E72D297353CC}">
              <c16:uniqueId val="{00000001-6CF4-49FD-B87A-D408BFDD17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FC-472F-84F0-CAE33E5893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0.54</c:v>
                </c:pt>
                <c:pt idx="4">
                  <c:v>0.75</c:v>
                </c:pt>
              </c:numCache>
            </c:numRef>
          </c:val>
          <c:smooth val="0"/>
          <c:extLst>
            <c:ext xmlns:c16="http://schemas.microsoft.com/office/drawing/2014/chart" uri="{C3380CC4-5D6E-409C-BE32-E72D297353CC}">
              <c16:uniqueId val="{00000001-EFFC-472F-84F0-CAE33E5893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62-4E56-B9D9-BE9F29B00C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25.86</c:v>
                </c:pt>
                <c:pt idx="4">
                  <c:v>25.76</c:v>
                </c:pt>
              </c:numCache>
            </c:numRef>
          </c:val>
          <c:smooth val="0"/>
          <c:extLst>
            <c:ext xmlns:c16="http://schemas.microsoft.com/office/drawing/2014/chart" uri="{C3380CC4-5D6E-409C-BE32-E72D297353CC}">
              <c16:uniqueId val="{00000001-6A62-4E56-B9D9-BE9F29B00C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8.48</c:v>
                </c:pt>
                <c:pt idx="4">
                  <c:v>11.86</c:v>
                </c:pt>
              </c:numCache>
            </c:numRef>
          </c:val>
          <c:extLst>
            <c:ext xmlns:c16="http://schemas.microsoft.com/office/drawing/2014/chart" uri="{C3380CC4-5D6E-409C-BE32-E72D297353CC}">
              <c16:uniqueId val="{00000000-7D6B-46EF-AD9E-FD1F426D0F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58.23</c:v>
                </c:pt>
                <c:pt idx="4">
                  <c:v>65.56</c:v>
                </c:pt>
              </c:numCache>
            </c:numRef>
          </c:val>
          <c:smooth val="0"/>
          <c:extLst>
            <c:ext xmlns:c16="http://schemas.microsoft.com/office/drawing/2014/chart" uri="{C3380CC4-5D6E-409C-BE32-E72D297353CC}">
              <c16:uniqueId val="{00000001-7D6B-46EF-AD9E-FD1F426D0F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1CF-44F7-AE60-97D4F75716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812.92</c:v>
                </c:pt>
                <c:pt idx="4">
                  <c:v>765.48</c:v>
                </c:pt>
              </c:numCache>
            </c:numRef>
          </c:val>
          <c:smooth val="0"/>
          <c:extLst>
            <c:ext xmlns:c16="http://schemas.microsoft.com/office/drawing/2014/chart" uri="{C3380CC4-5D6E-409C-BE32-E72D297353CC}">
              <c16:uniqueId val="{00000001-91CF-44F7-AE60-97D4F75716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99.78</c:v>
                </c:pt>
                <c:pt idx="4">
                  <c:v>99.81</c:v>
                </c:pt>
              </c:numCache>
            </c:numRef>
          </c:val>
          <c:extLst>
            <c:ext xmlns:c16="http://schemas.microsoft.com/office/drawing/2014/chart" uri="{C3380CC4-5D6E-409C-BE32-E72D297353CC}">
              <c16:uniqueId val="{00000000-970F-4F7E-A4FC-E6A66B36EB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85.4</c:v>
                </c:pt>
                <c:pt idx="4">
                  <c:v>87.8</c:v>
                </c:pt>
              </c:numCache>
            </c:numRef>
          </c:val>
          <c:smooth val="0"/>
          <c:extLst>
            <c:ext xmlns:c16="http://schemas.microsoft.com/office/drawing/2014/chart" uri="{C3380CC4-5D6E-409C-BE32-E72D297353CC}">
              <c16:uniqueId val="{00000001-970F-4F7E-A4FC-E6A66B36EB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165.47</c:v>
                </c:pt>
                <c:pt idx="4">
                  <c:v>167.29</c:v>
                </c:pt>
              </c:numCache>
            </c:numRef>
          </c:val>
          <c:extLst>
            <c:ext xmlns:c16="http://schemas.microsoft.com/office/drawing/2014/chart" uri="{C3380CC4-5D6E-409C-BE32-E72D297353CC}">
              <c16:uniqueId val="{00000000-A1A4-4E39-87BC-0B42F2A0CB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188.57</c:v>
                </c:pt>
                <c:pt idx="4">
                  <c:v>187.69</c:v>
                </c:pt>
              </c:numCache>
            </c:numRef>
          </c:val>
          <c:smooth val="0"/>
          <c:extLst>
            <c:ext xmlns:c16="http://schemas.microsoft.com/office/drawing/2014/chart" uri="{C3380CC4-5D6E-409C-BE32-E72D297353CC}">
              <c16:uniqueId val="{00000001-A1A4-4E39-87BC-0B42F2A0CB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2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村山市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22652</v>
      </c>
      <c r="AM8" s="37"/>
      <c r="AN8" s="37"/>
      <c r="AO8" s="37"/>
      <c r="AP8" s="37"/>
      <c r="AQ8" s="37"/>
      <c r="AR8" s="37"/>
      <c r="AS8" s="37"/>
      <c r="AT8" s="38">
        <f>データ!T6</f>
        <v>196.98</v>
      </c>
      <c r="AU8" s="38"/>
      <c r="AV8" s="38"/>
      <c r="AW8" s="38"/>
      <c r="AX8" s="38"/>
      <c r="AY8" s="38"/>
      <c r="AZ8" s="38"/>
      <c r="BA8" s="38"/>
      <c r="BB8" s="38">
        <f>データ!U6</f>
        <v>115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51.12</v>
      </c>
      <c r="J10" s="38"/>
      <c r="K10" s="38"/>
      <c r="L10" s="38"/>
      <c r="M10" s="38"/>
      <c r="N10" s="38"/>
      <c r="O10" s="38"/>
      <c r="P10" s="38">
        <f>データ!P6</f>
        <v>59.54</v>
      </c>
      <c r="Q10" s="38"/>
      <c r="R10" s="38"/>
      <c r="S10" s="38"/>
      <c r="T10" s="38"/>
      <c r="U10" s="38"/>
      <c r="V10" s="38"/>
      <c r="W10" s="38">
        <f>データ!Q6</f>
        <v>78.44</v>
      </c>
      <c r="X10" s="38"/>
      <c r="Y10" s="38"/>
      <c r="Z10" s="38"/>
      <c r="AA10" s="38"/>
      <c r="AB10" s="38"/>
      <c r="AC10" s="38"/>
      <c r="AD10" s="37">
        <f>データ!R6</f>
        <v>3300</v>
      </c>
      <c r="AE10" s="37"/>
      <c r="AF10" s="37"/>
      <c r="AG10" s="37"/>
      <c r="AH10" s="37"/>
      <c r="AI10" s="37"/>
      <c r="AJ10" s="37"/>
      <c r="AK10" s="2"/>
      <c r="AL10" s="37">
        <f>データ!V6</f>
        <v>13404</v>
      </c>
      <c r="AM10" s="37"/>
      <c r="AN10" s="37"/>
      <c r="AO10" s="37"/>
      <c r="AP10" s="37"/>
      <c r="AQ10" s="37"/>
      <c r="AR10" s="37"/>
      <c r="AS10" s="37"/>
      <c r="AT10" s="38">
        <f>データ!W6</f>
        <v>6.32</v>
      </c>
      <c r="AU10" s="38"/>
      <c r="AV10" s="38"/>
      <c r="AW10" s="38"/>
      <c r="AX10" s="38"/>
      <c r="AY10" s="38"/>
      <c r="AZ10" s="38"/>
      <c r="BA10" s="38"/>
      <c r="BB10" s="38">
        <f>データ!X6</f>
        <v>2120.89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1"/>
      <c r="BN59" s="71"/>
      <c r="BO59" s="71"/>
      <c r="BP59" s="71"/>
      <c r="BQ59" s="71"/>
      <c r="BR59" s="71"/>
      <c r="BS59" s="71"/>
      <c r="BT59" s="71"/>
      <c r="BU59" s="71"/>
      <c r="BV59" s="71"/>
      <c r="BW59" s="71"/>
      <c r="BX59" s="71"/>
      <c r="BY59" s="71"/>
      <c r="BZ59" s="72"/>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3"/>
      <c r="BM60" s="71"/>
      <c r="BN60" s="71"/>
      <c r="BO60" s="71"/>
      <c r="BP60" s="71"/>
      <c r="BQ60" s="71"/>
      <c r="BR60" s="71"/>
      <c r="BS60" s="71"/>
      <c r="BT60" s="71"/>
      <c r="BU60" s="71"/>
      <c r="BV60" s="71"/>
      <c r="BW60" s="71"/>
      <c r="BX60" s="71"/>
      <c r="BY60" s="71"/>
      <c r="BZ60" s="7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3"/>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vXzSS4QtZgA3IqRMC9KA7UKqUNNibYhohMP1oIbPQdOlQhoWOXoG4P3JY8vsFjXU9uxaQNZf8NT09D+hQSLoA==" saltValue="6StEJeBMdi4BcUTs1NFqO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62081</v>
      </c>
      <c r="D6" s="19">
        <f t="shared" si="3"/>
        <v>46</v>
      </c>
      <c r="E6" s="19">
        <f t="shared" si="3"/>
        <v>17</v>
      </c>
      <c r="F6" s="19">
        <f t="shared" si="3"/>
        <v>1</v>
      </c>
      <c r="G6" s="19">
        <f t="shared" si="3"/>
        <v>0</v>
      </c>
      <c r="H6" s="19" t="str">
        <f t="shared" si="3"/>
        <v>山形県　村山市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51.12</v>
      </c>
      <c r="P6" s="20">
        <f t="shared" si="3"/>
        <v>59.54</v>
      </c>
      <c r="Q6" s="20">
        <f t="shared" si="3"/>
        <v>78.44</v>
      </c>
      <c r="R6" s="20">
        <f t="shared" si="3"/>
        <v>3300</v>
      </c>
      <c r="S6" s="20">
        <f t="shared" si="3"/>
        <v>22652</v>
      </c>
      <c r="T6" s="20">
        <f t="shared" si="3"/>
        <v>196.98</v>
      </c>
      <c r="U6" s="20">
        <f t="shared" si="3"/>
        <v>115</v>
      </c>
      <c r="V6" s="20">
        <f t="shared" si="3"/>
        <v>13404</v>
      </c>
      <c r="W6" s="20">
        <f t="shared" si="3"/>
        <v>6.32</v>
      </c>
      <c r="X6" s="20">
        <f t="shared" si="3"/>
        <v>2120.89</v>
      </c>
      <c r="Y6" s="21" t="str">
        <f>IF(Y7="",NA(),Y7)</f>
        <v>-</v>
      </c>
      <c r="Z6" s="21" t="str">
        <f t="shared" ref="Z6:AH6" si="4">IF(Z7="",NA(),Z7)</f>
        <v>-</v>
      </c>
      <c r="AA6" s="21" t="str">
        <f t="shared" si="4"/>
        <v>-</v>
      </c>
      <c r="AB6" s="21">
        <f t="shared" si="4"/>
        <v>103.01</v>
      </c>
      <c r="AC6" s="21">
        <f t="shared" si="4"/>
        <v>101.62</v>
      </c>
      <c r="AD6" s="21" t="str">
        <f t="shared" si="4"/>
        <v>-</v>
      </c>
      <c r="AE6" s="21" t="str">
        <f t="shared" si="4"/>
        <v>-</v>
      </c>
      <c r="AF6" s="21" t="str">
        <f t="shared" si="4"/>
        <v>-</v>
      </c>
      <c r="AG6" s="21">
        <f t="shared" si="4"/>
        <v>105.41</v>
      </c>
      <c r="AH6" s="21">
        <f t="shared" si="4"/>
        <v>104.64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25.86</v>
      </c>
      <c r="AS6" s="21">
        <f t="shared" si="5"/>
        <v>25.76</v>
      </c>
      <c r="AT6" s="20" t="str">
        <f>IF(AT7="","",IF(AT7="-","【-】","【"&amp;SUBSTITUTE(TEXT(AT7,"#,##0.00"),"-","△")&amp;"】"))</f>
        <v>【3.09】</v>
      </c>
      <c r="AU6" s="21" t="str">
        <f>IF(AU7="",NA(),AU7)</f>
        <v>-</v>
      </c>
      <c r="AV6" s="21" t="str">
        <f t="shared" ref="AV6:BD6" si="6">IF(AV7="",NA(),AV7)</f>
        <v>-</v>
      </c>
      <c r="AW6" s="21" t="str">
        <f t="shared" si="6"/>
        <v>-</v>
      </c>
      <c r="AX6" s="21">
        <f t="shared" si="6"/>
        <v>8.48</v>
      </c>
      <c r="AY6" s="21">
        <f t="shared" si="6"/>
        <v>11.86</v>
      </c>
      <c r="AZ6" s="21" t="str">
        <f t="shared" si="6"/>
        <v>-</v>
      </c>
      <c r="BA6" s="21" t="str">
        <f t="shared" si="6"/>
        <v>-</v>
      </c>
      <c r="BB6" s="21" t="str">
        <f t="shared" si="6"/>
        <v>-</v>
      </c>
      <c r="BC6" s="21">
        <f t="shared" si="6"/>
        <v>58.23</v>
      </c>
      <c r="BD6" s="21">
        <f t="shared" si="6"/>
        <v>65.56</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812.92</v>
      </c>
      <c r="BO6" s="21">
        <f t="shared" si="7"/>
        <v>765.48</v>
      </c>
      <c r="BP6" s="20" t="str">
        <f>IF(BP7="","",IF(BP7="-","【-】","【"&amp;SUBSTITUTE(TEXT(BP7,"#,##0.00"),"-","△")&amp;"】"))</f>
        <v>【669.11】</v>
      </c>
      <c r="BQ6" s="21" t="str">
        <f>IF(BQ7="",NA(),BQ7)</f>
        <v>-</v>
      </c>
      <c r="BR6" s="21" t="str">
        <f t="shared" ref="BR6:BZ6" si="8">IF(BR7="",NA(),BR7)</f>
        <v>-</v>
      </c>
      <c r="BS6" s="21" t="str">
        <f t="shared" si="8"/>
        <v>-</v>
      </c>
      <c r="BT6" s="21">
        <f t="shared" si="8"/>
        <v>99.78</v>
      </c>
      <c r="BU6" s="21">
        <f t="shared" si="8"/>
        <v>99.81</v>
      </c>
      <c r="BV6" s="21" t="str">
        <f t="shared" si="8"/>
        <v>-</v>
      </c>
      <c r="BW6" s="21" t="str">
        <f t="shared" si="8"/>
        <v>-</v>
      </c>
      <c r="BX6" s="21" t="str">
        <f t="shared" si="8"/>
        <v>-</v>
      </c>
      <c r="BY6" s="21">
        <f t="shared" si="8"/>
        <v>85.4</v>
      </c>
      <c r="BZ6" s="21">
        <f t="shared" si="8"/>
        <v>87.8</v>
      </c>
      <c r="CA6" s="20" t="str">
        <f>IF(CA7="","",IF(CA7="-","【-】","【"&amp;SUBSTITUTE(TEXT(CA7,"#,##0.00"),"-","△")&amp;"】"))</f>
        <v>【99.73】</v>
      </c>
      <c r="CB6" s="21" t="str">
        <f>IF(CB7="",NA(),CB7)</f>
        <v>-</v>
      </c>
      <c r="CC6" s="21" t="str">
        <f t="shared" ref="CC6:CK6" si="9">IF(CC7="",NA(),CC7)</f>
        <v>-</v>
      </c>
      <c r="CD6" s="21" t="str">
        <f t="shared" si="9"/>
        <v>-</v>
      </c>
      <c r="CE6" s="21">
        <f t="shared" si="9"/>
        <v>165.47</v>
      </c>
      <c r="CF6" s="21">
        <f t="shared" si="9"/>
        <v>167.29</v>
      </c>
      <c r="CG6" s="21" t="str">
        <f t="shared" si="9"/>
        <v>-</v>
      </c>
      <c r="CH6" s="21" t="str">
        <f t="shared" si="9"/>
        <v>-</v>
      </c>
      <c r="CI6" s="21" t="str">
        <f t="shared" si="9"/>
        <v>-</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55.84</v>
      </c>
      <c r="CV6" s="21">
        <f t="shared" si="10"/>
        <v>55.78</v>
      </c>
      <c r="CW6" s="20" t="str">
        <f>IF(CW7="","",IF(CW7="-","【-】","【"&amp;SUBSTITUTE(TEXT(CW7,"#,##0.00"),"-","△")&amp;"】"))</f>
        <v>【59.99】</v>
      </c>
      <c r="CX6" s="21" t="str">
        <f>IF(CX7="",NA(),CX7)</f>
        <v>-</v>
      </c>
      <c r="CY6" s="21" t="str">
        <f t="shared" ref="CY6:DG6" si="11">IF(CY7="",NA(),CY7)</f>
        <v>-</v>
      </c>
      <c r="CZ6" s="21" t="str">
        <f t="shared" si="11"/>
        <v>-</v>
      </c>
      <c r="DA6" s="21">
        <f t="shared" si="11"/>
        <v>93.94</v>
      </c>
      <c r="DB6" s="21">
        <f t="shared" si="11"/>
        <v>94.33</v>
      </c>
      <c r="DC6" s="21" t="str">
        <f t="shared" si="11"/>
        <v>-</v>
      </c>
      <c r="DD6" s="21" t="str">
        <f t="shared" si="11"/>
        <v>-</v>
      </c>
      <c r="DE6" s="21" t="str">
        <f t="shared" si="11"/>
        <v>-</v>
      </c>
      <c r="DF6" s="21">
        <f t="shared" si="11"/>
        <v>92.34</v>
      </c>
      <c r="DG6" s="21">
        <f t="shared" si="11"/>
        <v>91.78</v>
      </c>
      <c r="DH6" s="20" t="str">
        <f>IF(DH7="","",IF(DH7="-","【-】","【"&amp;SUBSTITUTE(TEXT(DH7,"#,##0.00"),"-","△")&amp;"】"))</f>
        <v>【95.72】</v>
      </c>
      <c r="DI6" s="21" t="str">
        <f>IF(DI7="",NA(),DI7)</f>
        <v>-</v>
      </c>
      <c r="DJ6" s="21" t="str">
        <f t="shared" ref="DJ6:DR6" si="12">IF(DJ7="",NA(),DJ7)</f>
        <v>-</v>
      </c>
      <c r="DK6" s="21" t="str">
        <f t="shared" si="12"/>
        <v>-</v>
      </c>
      <c r="DL6" s="21">
        <f t="shared" si="12"/>
        <v>3.53</v>
      </c>
      <c r="DM6" s="21">
        <f t="shared" si="12"/>
        <v>7.06</v>
      </c>
      <c r="DN6" s="21" t="str">
        <f t="shared" si="12"/>
        <v>-</v>
      </c>
      <c r="DO6" s="21" t="str">
        <f t="shared" si="12"/>
        <v>-</v>
      </c>
      <c r="DP6" s="21" t="str">
        <f t="shared" si="12"/>
        <v>-</v>
      </c>
      <c r="DQ6" s="21">
        <f t="shared" si="12"/>
        <v>25.37</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0.54</v>
      </c>
      <c r="EC6" s="21">
        <f t="shared" si="13"/>
        <v>0.75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v>
      </c>
      <c r="EO6" s="20" t="str">
        <f>IF(EO7="","",IF(EO7="-","【-】","【"&amp;SUBSTITUTE(TEXT(EO7,"#,##0.00"),"-","△")&amp;"】"))</f>
        <v>【0.24】</v>
      </c>
    </row>
    <row r="7" spans="1:148" s="22" customFormat="1" x14ac:dyDescent="0.15">
      <c r="A7" s="14"/>
      <c r="B7" s="23">
        <v>2021</v>
      </c>
      <c r="C7" s="23">
        <v>62081</v>
      </c>
      <c r="D7" s="23">
        <v>46</v>
      </c>
      <c r="E7" s="23">
        <v>17</v>
      </c>
      <c r="F7" s="23">
        <v>1</v>
      </c>
      <c r="G7" s="23">
        <v>0</v>
      </c>
      <c r="H7" s="23" t="s">
        <v>96</v>
      </c>
      <c r="I7" s="23" t="s">
        <v>97</v>
      </c>
      <c r="J7" s="23" t="s">
        <v>98</v>
      </c>
      <c r="K7" s="23" t="s">
        <v>99</v>
      </c>
      <c r="L7" s="23" t="s">
        <v>100</v>
      </c>
      <c r="M7" s="23" t="s">
        <v>101</v>
      </c>
      <c r="N7" s="24" t="s">
        <v>102</v>
      </c>
      <c r="O7" s="24">
        <v>51.12</v>
      </c>
      <c r="P7" s="24">
        <v>59.54</v>
      </c>
      <c r="Q7" s="24">
        <v>78.44</v>
      </c>
      <c r="R7" s="24">
        <v>3300</v>
      </c>
      <c r="S7" s="24">
        <v>22652</v>
      </c>
      <c r="T7" s="24">
        <v>196.98</v>
      </c>
      <c r="U7" s="24">
        <v>115</v>
      </c>
      <c r="V7" s="24">
        <v>13404</v>
      </c>
      <c r="W7" s="24">
        <v>6.32</v>
      </c>
      <c r="X7" s="24">
        <v>2120.89</v>
      </c>
      <c r="Y7" s="24" t="s">
        <v>102</v>
      </c>
      <c r="Z7" s="24" t="s">
        <v>102</v>
      </c>
      <c r="AA7" s="24" t="s">
        <v>102</v>
      </c>
      <c r="AB7" s="24">
        <v>103.01</v>
      </c>
      <c r="AC7" s="24">
        <v>101.62</v>
      </c>
      <c r="AD7" s="24" t="s">
        <v>102</v>
      </c>
      <c r="AE7" s="24" t="s">
        <v>102</v>
      </c>
      <c r="AF7" s="24" t="s">
        <v>102</v>
      </c>
      <c r="AG7" s="24">
        <v>105.41</v>
      </c>
      <c r="AH7" s="24">
        <v>104.64</v>
      </c>
      <c r="AI7" s="24">
        <v>107.02</v>
      </c>
      <c r="AJ7" s="24" t="s">
        <v>102</v>
      </c>
      <c r="AK7" s="24" t="s">
        <v>102</v>
      </c>
      <c r="AL7" s="24" t="s">
        <v>102</v>
      </c>
      <c r="AM7" s="24">
        <v>0</v>
      </c>
      <c r="AN7" s="24">
        <v>0</v>
      </c>
      <c r="AO7" s="24" t="s">
        <v>102</v>
      </c>
      <c r="AP7" s="24" t="s">
        <v>102</v>
      </c>
      <c r="AQ7" s="24" t="s">
        <v>102</v>
      </c>
      <c r="AR7" s="24">
        <v>25.86</v>
      </c>
      <c r="AS7" s="24">
        <v>25.76</v>
      </c>
      <c r="AT7" s="24">
        <v>3.09</v>
      </c>
      <c r="AU7" s="24" t="s">
        <v>102</v>
      </c>
      <c r="AV7" s="24" t="s">
        <v>102</v>
      </c>
      <c r="AW7" s="24" t="s">
        <v>102</v>
      </c>
      <c r="AX7" s="24">
        <v>8.48</v>
      </c>
      <c r="AY7" s="24">
        <v>11.86</v>
      </c>
      <c r="AZ7" s="24" t="s">
        <v>102</v>
      </c>
      <c r="BA7" s="24" t="s">
        <v>102</v>
      </c>
      <c r="BB7" s="24" t="s">
        <v>102</v>
      </c>
      <c r="BC7" s="24">
        <v>58.23</v>
      </c>
      <c r="BD7" s="24">
        <v>65.56</v>
      </c>
      <c r="BE7" s="24">
        <v>71.39</v>
      </c>
      <c r="BF7" s="24" t="s">
        <v>102</v>
      </c>
      <c r="BG7" s="24" t="s">
        <v>102</v>
      </c>
      <c r="BH7" s="24" t="s">
        <v>102</v>
      </c>
      <c r="BI7" s="24">
        <v>0</v>
      </c>
      <c r="BJ7" s="24">
        <v>0</v>
      </c>
      <c r="BK7" s="24" t="s">
        <v>102</v>
      </c>
      <c r="BL7" s="24" t="s">
        <v>102</v>
      </c>
      <c r="BM7" s="24" t="s">
        <v>102</v>
      </c>
      <c r="BN7" s="24">
        <v>812.92</v>
      </c>
      <c r="BO7" s="24">
        <v>765.48</v>
      </c>
      <c r="BP7" s="24">
        <v>669.11</v>
      </c>
      <c r="BQ7" s="24" t="s">
        <v>102</v>
      </c>
      <c r="BR7" s="24" t="s">
        <v>102</v>
      </c>
      <c r="BS7" s="24" t="s">
        <v>102</v>
      </c>
      <c r="BT7" s="24">
        <v>99.78</v>
      </c>
      <c r="BU7" s="24">
        <v>99.81</v>
      </c>
      <c r="BV7" s="24" t="s">
        <v>102</v>
      </c>
      <c r="BW7" s="24" t="s">
        <v>102</v>
      </c>
      <c r="BX7" s="24" t="s">
        <v>102</v>
      </c>
      <c r="BY7" s="24">
        <v>85.4</v>
      </c>
      <c r="BZ7" s="24">
        <v>87.8</v>
      </c>
      <c r="CA7" s="24">
        <v>99.73</v>
      </c>
      <c r="CB7" s="24" t="s">
        <v>102</v>
      </c>
      <c r="CC7" s="24" t="s">
        <v>102</v>
      </c>
      <c r="CD7" s="24" t="s">
        <v>102</v>
      </c>
      <c r="CE7" s="24">
        <v>165.47</v>
      </c>
      <c r="CF7" s="24">
        <v>167.29</v>
      </c>
      <c r="CG7" s="24" t="s">
        <v>102</v>
      </c>
      <c r="CH7" s="24" t="s">
        <v>102</v>
      </c>
      <c r="CI7" s="24" t="s">
        <v>102</v>
      </c>
      <c r="CJ7" s="24">
        <v>188.57</v>
      </c>
      <c r="CK7" s="24">
        <v>187.69</v>
      </c>
      <c r="CL7" s="24">
        <v>134.97999999999999</v>
      </c>
      <c r="CM7" s="24" t="s">
        <v>102</v>
      </c>
      <c r="CN7" s="24" t="s">
        <v>102</v>
      </c>
      <c r="CO7" s="24" t="s">
        <v>102</v>
      </c>
      <c r="CP7" s="24" t="s">
        <v>102</v>
      </c>
      <c r="CQ7" s="24" t="s">
        <v>102</v>
      </c>
      <c r="CR7" s="24" t="s">
        <v>102</v>
      </c>
      <c r="CS7" s="24" t="s">
        <v>102</v>
      </c>
      <c r="CT7" s="24" t="s">
        <v>102</v>
      </c>
      <c r="CU7" s="24">
        <v>55.84</v>
      </c>
      <c r="CV7" s="24">
        <v>55.78</v>
      </c>
      <c r="CW7" s="24">
        <v>59.99</v>
      </c>
      <c r="CX7" s="24" t="s">
        <v>102</v>
      </c>
      <c r="CY7" s="24" t="s">
        <v>102</v>
      </c>
      <c r="CZ7" s="24" t="s">
        <v>102</v>
      </c>
      <c r="DA7" s="24">
        <v>93.94</v>
      </c>
      <c r="DB7" s="24">
        <v>94.33</v>
      </c>
      <c r="DC7" s="24" t="s">
        <v>102</v>
      </c>
      <c r="DD7" s="24" t="s">
        <v>102</v>
      </c>
      <c r="DE7" s="24" t="s">
        <v>102</v>
      </c>
      <c r="DF7" s="24">
        <v>92.34</v>
      </c>
      <c r="DG7" s="24">
        <v>91.78</v>
      </c>
      <c r="DH7" s="24">
        <v>95.72</v>
      </c>
      <c r="DI7" s="24" t="s">
        <v>102</v>
      </c>
      <c r="DJ7" s="24" t="s">
        <v>102</v>
      </c>
      <c r="DK7" s="24" t="s">
        <v>102</v>
      </c>
      <c r="DL7" s="24">
        <v>3.53</v>
      </c>
      <c r="DM7" s="24">
        <v>7.06</v>
      </c>
      <c r="DN7" s="24" t="s">
        <v>102</v>
      </c>
      <c r="DO7" s="24" t="s">
        <v>102</v>
      </c>
      <c r="DP7" s="24" t="s">
        <v>102</v>
      </c>
      <c r="DQ7" s="24">
        <v>25.37</v>
      </c>
      <c r="DR7" s="24">
        <v>26.89</v>
      </c>
      <c r="DS7" s="24">
        <v>38.17</v>
      </c>
      <c r="DT7" s="24" t="s">
        <v>102</v>
      </c>
      <c r="DU7" s="24" t="s">
        <v>102</v>
      </c>
      <c r="DV7" s="24" t="s">
        <v>102</v>
      </c>
      <c r="DW7" s="24">
        <v>0</v>
      </c>
      <c r="DX7" s="24">
        <v>0</v>
      </c>
      <c r="DY7" s="24" t="s">
        <v>102</v>
      </c>
      <c r="DZ7" s="24" t="s">
        <v>102</v>
      </c>
      <c r="EA7" s="24" t="s">
        <v>102</v>
      </c>
      <c r="EB7" s="24">
        <v>0.54</v>
      </c>
      <c r="EC7" s="24">
        <v>0.75</v>
      </c>
      <c r="ED7" s="24">
        <v>6.54</v>
      </c>
      <c r="EE7" s="24" t="s">
        <v>102</v>
      </c>
      <c r="EF7" s="24" t="s">
        <v>102</v>
      </c>
      <c r="EG7" s="24" t="s">
        <v>102</v>
      </c>
      <c r="EH7" s="24">
        <v>0</v>
      </c>
      <c r="EI7" s="24">
        <v>0</v>
      </c>
      <c r="EJ7" s="24" t="s">
        <v>102</v>
      </c>
      <c r="EK7" s="24" t="s">
        <v>102</v>
      </c>
      <c r="EL7" s="24" t="s">
        <v>102</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