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H31\下水道事業【経営比較分析表】2018_062081_47_1718\"/>
    </mc:Choice>
  </mc:AlternateContent>
  <workbookProtection workbookAlgorithmName="SHA-512" workbookHashValue="Ez6umTB55zikujukd0NNUQ7AkSa9w9vYE7ZY38MXh3GHycEzW+dSozd9QxcBa1GFwUwHv7oHlcDyR28rZltxcQ==" workbookSaltValue="YYsB8HQtjZTKID2cX2CF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<sst xmlns="http://schemas.openxmlformats.org/spreadsheetml/2006/main" count="233" uniqueCount="114">
  <si>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</si>
  <si>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</si>
  <si>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</si>
  <si>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</si>
  <si>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</si>
  <si>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</si>
  <si>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</si>
  <si>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</si>
  <si>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</si>
  <si>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</si>
  <si>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</si>
  <si>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</si>
  <si>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</si>
  <si>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</si>
  <si>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</si>
  <si>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</si>
  <si>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</si>
  <si>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</si>
  <si>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</si>
  <si>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</si>
  <si>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</si>
  <si>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</si>
  <si>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</si>
  <si>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</si>
  <si>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</si>
  <si>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</si>
  <si>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</si>
  <si>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</si>
  <si>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</si>
  <si>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</si>
  <si>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</si>
  <si>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</si>
  <si>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</si>
  <si>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</si>
  <si>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</si>
  <si>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</si>
  <si>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</si>
  <si>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</si>
  <si>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</si>
  <si>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</si>
  <si>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</si>
  <si>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</si>
  <si>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</si>
  <si>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</si>
  <si>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</si>
  <si>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</si>
  <si>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</si>
  <si>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</si>
  <si>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</si>
  <si>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</si>
  <si>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</si>
  <si>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</si>
  <si>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</si>
  <si>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</si>
  <si>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</si>
  <si>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</si>
  <si>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</si>
  <si>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</si>
  <si>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</si>
  <si>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</si>
  <si>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</si>
  <si>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</si>
  <si>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</si>
  <si>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</si>
  <si>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</si>
  <si>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</si>
  <si>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</si>
  <si>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</si>
  <si>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</si>
  <si>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</si>
  <si>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</si>
  <si>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</si>
  <si>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</si>
  <si>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</si>
  <si>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</si>
  <si>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</si>
  <si>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</si>
  <si>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</si>
  <si>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</si>
  <si>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</si>
  <si>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</si>
  <si>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</si>
  <si>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</si>
  <si>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</si>
  <si>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</si>
  <si>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</si>
  <si>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</si>
  <si>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</si>
  <si>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</si>
  <si>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</si>
  <si>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</si>
  <si>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</si>
  <si>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</si>
  <si>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</si>
  <si>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</si>
  <si>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</si>
  <si>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</si>
  <si>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</si>
  <si>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</si>
  <si>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</si>
  <si>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</si>
  <si>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</si>
  <si>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</si>
  <si>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</si>
  <si>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</si>
  <si>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</si>
  <si>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</si>
  <si>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</si>
  <si>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</si>
  <si>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</si>
  <si>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</si>
  <si>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当市における特定環境保全公共下水道区域については、平成13年供用開始であり、それほど年数は経過しておらず、法定耐用年数には時間的な余裕がある。
　そのような状況の中であるが、管渠修繕に向けた取り組みの検討を公共下水道と共に行っていく。公共下水道については、ストックマネジメント計画をもとに更新工事等実施に向け動き出している。特定環境保全公共下水道についても必要に応じ調査等行い、適切な維持管理に努めていく。建設改良工事は、多額の費用が生じることから、国の支出金や企業債によって財源を確保しつつ、経営改善の実施に取り組んでいく。</t>
    <rPh sb="145" eb="147">
      <t>コウシン</t>
    </rPh>
    <rPh sb="147" eb="149">
      <t>コウジ</t>
    </rPh>
    <rPh sb="149" eb="150">
      <t>トウ</t>
    </rPh>
    <rPh sb="150" eb="152">
      <t>ジッシ</t>
    </rPh>
    <rPh sb="153" eb="154">
      <t>ム</t>
    </rPh>
    <rPh sb="155" eb="156">
      <t>ウゴ</t>
    </rPh>
    <rPh sb="157" eb="158">
      <t>ダ</t>
    </rPh>
    <rPh sb="186" eb="187">
      <t>トウ</t>
    </rPh>
    <rPh sb="187" eb="188">
      <t>オコナ</t>
    </rPh>
    <rPh sb="190" eb="192">
      <t>テキセツ</t>
    </rPh>
    <rPh sb="193" eb="195">
      <t>イジ</t>
    </rPh>
    <rPh sb="195" eb="197">
      <t>カンリ</t>
    </rPh>
    <rPh sb="198" eb="199">
      <t>ツト</t>
    </rPh>
    <phoneticPr fontId="17"/>
  </si>
  <si>
    <t>　事業は終期に近付いており、大規模な整備は無いものの、過去の元利償還金が大きな負担になっており、一般会計からの繰入金がなければ成り立たない経営状況にある。今後は元利償還金も下がってくるが、より一層の支出の抑制、収入の増を図り、繰入金を減少させていく。
　施設の修繕・更新等は、ストックマネジメント計画に沿って、財政状況を考慮しながら調査を進めていく。
　収入については、平成18年に料金改定を行い、収益増になったものの、人口減少や節水意識の高まりにより伸び悩んでいる状況にある。そのため、平成28年度に経営戦略を策定し、より高い企業性を持ち、料金改定を視野に入れた取り組みを行っていく。
　また、水洗化率の向上を目指し、環境保全、収入源の確保を目指していきたい。</t>
    <rPh sb="1" eb="3">
      <t>ジギョウ</t>
    </rPh>
    <rPh sb="166" eb="168">
      <t>チョウサ</t>
    </rPh>
    <rPh sb="298" eb="301">
      <t>スイセンカ</t>
    </rPh>
    <rPh sb="301" eb="302">
      <t>リツ</t>
    </rPh>
    <rPh sb="303" eb="305">
      <t>コウジョウ</t>
    </rPh>
    <rPh sb="306" eb="308">
      <t>メザ</t>
    </rPh>
    <rPh sb="310" eb="312">
      <t>カンキョウ</t>
    </rPh>
    <rPh sb="312" eb="314">
      <t>ホゼン</t>
    </rPh>
    <rPh sb="315" eb="317">
      <t>シュウニュウ</t>
    </rPh>
    <rPh sb="317" eb="318">
      <t>ゲン</t>
    </rPh>
    <rPh sb="319" eb="321">
      <t>カクホ</t>
    </rPh>
    <rPh sb="322" eb="324">
      <t>メザ</t>
    </rPh>
    <phoneticPr fontId="17"/>
  </si>
  <si>
    <r>
      <rPr>
        <sz val="11"/>
        <rFont val="ＭＳ ゴシック"/>
        <family val="3"/>
        <charset val="128"/>
      </rPr>
      <t>①収益的収支比率
　昨年度と比較し下降しており、依然厳しい経営状況にあり、収益は一般会計からの繰入金に依存している状況にあり、比率も下降傾向にあるため、今後も経営改善に向けて取り組んでいく必要がある。
④企業債残高対事業規模比率
　減少傾向にあり、類似団体平均と比べ低い水準となっているが、今後、ストックマネジメント計画をもとに修繕・更新等の実施が見込まれることから、経費削減に向けた取り組みを強化していかなければならない。</t>
    </r>
    <r>
      <rPr>
        <sz val="11"/>
        <color rgb="FFFF0000"/>
        <rFont val="ＭＳ ゴシック"/>
        <family val="3"/>
        <charset val="128"/>
      </rPr>
      <t xml:space="preserve">
</t>
    </r>
    <r>
      <rPr>
        <sz val="11"/>
        <rFont val="ＭＳ ゴシック"/>
        <family val="3"/>
        <charset val="128"/>
      </rPr>
      <t>⑤経費回収率
　類似団体と比べ数値は上だが、人口減少による使用料減収は続くものと思われる。今後も料金改定を視野に入れ、費用の削減に取り組む必要がある。
⑥汚水処理原価
　昨年度と比較すると上昇している。引き続き、処理経費削減に向けた取組を強化していかなければならない。</t>
    </r>
    <r>
      <rPr>
        <sz val="11"/>
        <color rgb="FFFF0000"/>
        <rFont val="ＭＳ ゴシック"/>
        <family val="3"/>
        <charset val="128"/>
      </rPr>
      <t xml:space="preserve">
</t>
    </r>
    <r>
      <rPr>
        <sz val="11"/>
        <rFont val="ＭＳ ゴシック"/>
        <family val="3"/>
        <charset val="128"/>
      </rPr>
      <t>⑧水洗化率
　平成13年からの供用の開始時期が遅く、すでに浄化槽を設置している家庭もある状況から、類似団体平均及び公共下水道に比べると水洗化率は高いとは言えない。そのため、新たな管渠整備は最低限にとどめ、未接続世帯への啓蒙、戸別訪問等の普及活動をより強化していく。</t>
    </r>
    <rPh sb="10" eb="13">
      <t>サクネンド</t>
    </rPh>
    <rPh sb="14" eb="16">
      <t>ヒカク</t>
    </rPh>
    <rPh sb="17" eb="19">
      <t>カコウ</t>
    </rPh>
    <rPh sb="66" eb="68">
      <t>カコウ</t>
    </rPh>
    <rPh sb="145" eb="147">
      <t>コンゴ</t>
    </rPh>
    <rPh sb="221" eb="223">
      <t>ルイジ</t>
    </rPh>
    <rPh sb="223" eb="225">
      <t>ダンタイ</t>
    </rPh>
    <rPh sb="226" eb="227">
      <t>クラ</t>
    </rPh>
    <rPh sb="228" eb="230">
      <t>スウチ</t>
    </rPh>
    <rPh sb="231" eb="232">
      <t>ウエ</t>
    </rPh>
    <rPh sb="242" eb="245">
      <t>シヨウリョウ</t>
    </rPh>
    <rPh sb="245" eb="247">
      <t>ゲンシュウ</t>
    </rPh>
    <rPh sb="248" eb="249">
      <t>ツヅ</t>
    </rPh>
    <rPh sb="253" eb="254">
      <t>オモ</t>
    </rPh>
    <rPh sb="266" eb="268">
      <t>シヤ</t>
    </rPh>
    <rPh sb="269" eb="270">
      <t>イ</t>
    </rPh>
    <rPh sb="298" eb="301">
      <t>サクネンド</t>
    </rPh>
    <rPh sb="302" eb="304">
      <t>ヒカク</t>
    </rPh>
    <rPh sb="314" eb="315">
      <t>ヒ</t>
    </rPh>
    <rPh sb="316" eb="317">
      <t>ツヅ</t>
    </rPh>
    <rPh sb="368" eb="370">
      <t>ジキ</t>
    </rPh>
    <rPh sb="371" eb="372">
      <t>オソ</t>
    </rPh>
    <rPh sb="377" eb="380">
      <t>ジョウカソウ</t>
    </rPh>
    <rPh sb="381" eb="383">
      <t>セッチ</t>
    </rPh>
    <rPh sb="387" eb="389">
      <t>カテイ</t>
    </rPh>
    <rPh sb="392" eb="394">
      <t>ジョウキョウ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</si>
</sst>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0A-43B9-AFE5-E4A9D45DED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2F0A-43B9-AFE5-E4A9D45DED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B-44B3-9638-597E81E074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8DEB-44B3-9638-597E81E074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62.57</c:v>
                </c:pt>
                <c:pt idx="1">
                  <c:v>64.819999999999993</c:v>
                </c:pt>
                <c:pt idx="2">
                  <c:v>66.739999999999995</c:v>
                </c:pt>
                <c:pt idx="3">
                  <c:v>68.290000000000006</c:v>
                </c:pt>
                <c:pt idx="4">
                  <c:v>70.97</c:v>
                </c:pt>
              </c:numCache>
            </c:numRef>
          </c:val>
          <c:extLst>
            <c:ext xmlns:c16="http://schemas.microsoft.com/office/drawing/2014/chart" uri="{C3380CC4-5D6E-409C-BE32-E72D297353CC}">
              <c16:uniqueId val="{00000000-4FAC-4273-8336-794278B130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4FAC-4273-8336-794278B130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76.34</c:v>
                </c:pt>
                <c:pt idx="1">
                  <c:v>85.34</c:v>
                </c:pt>
                <c:pt idx="2">
                  <c:v>83.93</c:v>
                </c:pt>
                <c:pt idx="3">
                  <c:v>82.53</c:v>
                </c:pt>
                <c:pt idx="4">
                  <c:v>81.38</c:v>
                </c:pt>
              </c:numCache>
            </c:numRef>
          </c:val>
          <c:extLst>
            <c:ext xmlns:c16="http://schemas.microsoft.com/office/drawing/2014/chart" uri="{C3380CC4-5D6E-409C-BE32-E72D297353CC}">
              <c16:uniqueId val="{00000000-7B10-4A25-A3D7-9DAE14B466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0-4A25-A3D7-9DAE14B466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2-418F-B7E0-81DE45C247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2-418F-B7E0-81DE45C247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C-4962-9C4E-34B45F4976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C-4962-9C4E-34B45F4976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C-4C34-8AB6-49B78F49A6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C-4C34-8AB6-49B78F49A6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4-483F-B6B6-6C64D8E0D5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4-483F-B6B6-6C64D8E0D5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1029.07</c:v>
                </c:pt>
                <c:pt idx="1">
                  <c:v>355.41</c:v>
                </c:pt>
                <c:pt idx="2">
                  <c:v>668.4</c:v>
                </c:pt>
                <c:pt idx="3">
                  <c:v>178.54</c:v>
                </c:pt>
                <c:pt idx="4">
                  <c:v>158.94</c:v>
                </c:pt>
              </c:numCache>
            </c:numRef>
          </c:val>
          <c:extLst>
            <c:ext xmlns:c16="http://schemas.microsoft.com/office/drawing/2014/chart" uri="{C3380CC4-5D6E-409C-BE32-E72D297353CC}">
              <c16:uniqueId val="{00000000-42E7-4098-BC26-250784BD23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2E7-4098-BC26-250784BD23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82.01</c:v>
                </c:pt>
                <c:pt idx="1">
                  <c:v>113.46</c:v>
                </c:pt>
                <c:pt idx="2">
                  <c:v>98.78</c:v>
                </c:pt>
                <c:pt idx="3">
                  <c:v>100</c:v>
                </c:pt>
                <c:pt idx="4">
                  <c:v>82.44</c:v>
                </c:pt>
              </c:numCache>
            </c:numRef>
          </c:val>
          <c:extLst>
            <c:ext xmlns:c16="http://schemas.microsoft.com/office/drawing/2014/chart" uri="{C3380CC4-5D6E-409C-BE32-E72D297353CC}">
              <c16:uniqueId val="{00000000-CE3D-4345-BAD2-C22AC8A00E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CE3D-4345-BAD2-C22AC8A00E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215.73</c:v>
                </c:pt>
                <c:pt idx="1">
                  <c:v>155.55000000000001</c:v>
                </c:pt>
                <c:pt idx="2">
                  <c:v>177.01</c:v>
                </c:pt>
                <c:pt idx="3">
                  <c:v>181.8</c:v>
                </c:pt>
                <c:pt idx="4">
                  <c:v>220.15</c:v>
                </c:pt>
              </c:numCache>
            </c:numRef>
          </c:val>
          <c:extLst>
            <c:ext xmlns:c16="http://schemas.microsoft.com/office/drawing/2014/chart" uri="{C3380CC4-5D6E-409C-BE32-E72D297353CC}">
              <c16:uniqueId val="{00000000-D6A7-4AC8-8B54-4C36300E58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D6A7-4AC8-8B54-4C36300E58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80" zoomScaleNormal="8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村山市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2">
        <f>データ!S6</f>
        <v>24261</v>
      </c>
      <c r="AM8" s="62"/>
      <c r="AN8" s="62"/>
      <c r="AO8" s="62"/>
      <c r="AP8" s="62"/>
      <c r="AQ8" s="62"/>
      <c r="AR8" s="62"/>
      <c r="AS8" s="62"/>
      <c r="AT8" s="61">
        <f>データ!T6</f>
        <v>196.98</v>
      </c>
      <c r="AU8" s="61"/>
      <c r="AV8" s="61"/>
      <c r="AW8" s="61"/>
      <c r="AX8" s="61"/>
      <c r="AY8" s="61"/>
      <c r="AZ8" s="61"/>
      <c r="BA8" s="61"/>
      <c r="BB8" s="61">
        <f>データ!U6</f>
        <v>123.16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21.61</v>
      </c>
      <c r="Q10" s="61"/>
      <c r="R10" s="61"/>
      <c r="S10" s="61"/>
      <c r="T10" s="61"/>
      <c r="U10" s="61"/>
      <c r="V10" s="61"/>
      <c r="W10" s="61">
        <f>データ!Q6</f>
        <v>76.89</v>
      </c>
      <c r="X10" s="61"/>
      <c r="Y10" s="61"/>
      <c r="Z10" s="61"/>
      <c r="AA10" s="61"/>
      <c r="AB10" s="61"/>
      <c r="AC10" s="61"/>
      <c r="AD10" s="62">
        <f>データ!R6</f>
        <v>3240</v>
      </c>
      <c r="AE10" s="62"/>
      <c r="AF10" s="62"/>
      <c r="AG10" s="62"/>
      <c r="AH10" s="62"/>
      <c r="AI10" s="62"/>
      <c r="AJ10" s="62"/>
      <c r="AK10" s="2"/>
      <c r="AL10" s="62">
        <f>データ!V6</f>
        <v>5201</v>
      </c>
      <c r="AM10" s="62"/>
      <c r="AN10" s="62"/>
      <c r="AO10" s="62"/>
      <c r="AP10" s="62"/>
      <c r="AQ10" s="62"/>
      <c r="AR10" s="62"/>
      <c r="AS10" s="62"/>
      <c r="AT10" s="61">
        <f>データ!W6</f>
        <v>2.37</v>
      </c>
      <c r="AU10" s="61"/>
      <c r="AV10" s="61"/>
      <c r="AW10" s="61"/>
      <c r="AX10" s="61"/>
      <c r="AY10" s="61"/>
      <c r="AZ10" s="61"/>
      <c r="BA10" s="61"/>
      <c r="BB10" s="61">
        <f>データ!X6</f>
        <v>2194.5100000000002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tsnvwHDoChkSTQ2NK0SVaImXKxLkGAgYE5CnN46Fm1XKuRp41hD75fMVuc+zmErO9XK8/+Ya/PcFZKUcQjdZmQ==" saltValue="xyWLr6SiJn/Wz2G12nHL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62081</v>
      </c>
      <c r="D6" s="33">
        <f t="shared" si="3"/>
        <v>47</v>
      </c>
      <c r="E6" s="33">
        <f t="shared" si="3"/>
        <v>17</v>
      </c>
      <c r="F6" s="33">
        <f t="shared" si="3"/>
        <v>4</v>
      </c>
      <c r="G6" s="33">
        <f t="shared" si="3"/>
        <v>0</v>
      </c>
      <c r="H6" s="33" t="str">
        <f t="shared" si="3"/>
        <v>山形県　村山市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21.61</v>
      </c>
      <c r="Q6" s="34">
        <f t="shared" si="3"/>
        <v>76.89</v>
      </c>
      <c r="R6" s="34">
        <f t="shared" si="3"/>
        <v>3240</v>
      </c>
      <c r="S6" s="34">
        <f t="shared" si="3"/>
        <v>24261</v>
      </c>
      <c r="T6" s="34">
        <f t="shared" si="3"/>
        <v>196.98</v>
      </c>
      <c r="U6" s="34">
        <f t="shared" si="3"/>
        <v>123.16</v>
      </c>
      <c r="V6" s="34">
        <f t="shared" si="3"/>
        <v>5201</v>
      </c>
      <c r="W6" s="34">
        <f t="shared" si="3"/>
        <v>2.37</v>
      </c>
      <c r="X6" s="34">
        <f t="shared" si="3"/>
        <v>2194.5100000000002</v>
      </c>
      <c r="Y6" s="35">
        <f>IF(Y7="",NA(),Y7)</f>
        <v>76.34</v>
      </c>
      <c r="Z6" s="35">
        <f t="shared" ref="Z6:AH6" si="4">IF(Z7="",NA(),Z7)</f>
        <v>85.34</v>
      </c>
      <c r="AA6" s="35">
        <f t="shared" si="4"/>
        <v>83.93</v>
      </c>
      <c r="AB6" s="35">
        <f t="shared" si="4"/>
        <v>82.53</v>
      </c>
      <c r="AC6" s="35">
        <f t="shared" si="4"/>
        <v>81.38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1029.07</v>
      </c>
      <c r="BG6" s="35">
        <f t="shared" ref="BG6:BO6" si="7">IF(BG7="",NA(),BG7)</f>
        <v>355.41</v>
      </c>
      <c r="BH6" s="35">
        <f t="shared" si="7"/>
        <v>668.4</v>
      </c>
      <c r="BI6" s="35">
        <f t="shared" si="7"/>
        <v>178.54</v>
      </c>
      <c r="BJ6" s="35">
        <f t="shared" si="7"/>
        <v>158.94</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82.01</v>
      </c>
      <c r="BR6" s="35">
        <f t="shared" ref="BR6:BZ6" si="8">IF(BR7="",NA(),BR7)</f>
        <v>113.46</v>
      </c>
      <c r="BS6" s="35">
        <f t="shared" si="8"/>
        <v>98.78</v>
      </c>
      <c r="BT6" s="35">
        <f t="shared" si="8"/>
        <v>100</v>
      </c>
      <c r="BU6" s="35">
        <f t="shared" si="8"/>
        <v>82.44</v>
      </c>
      <c r="BV6" s="35">
        <f t="shared" si="8"/>
        <v>50.54</v>
      </c>
      <c r="BW6" s="35">
        <f t="shared" si="8"/>
        <v>66.22</v>
      </c>
      <c r="BX6" s="35">
        <f t="shared" si="8"/>
        <v>69.87</v>
      </c>
      <c r="BY6" s="35">
        <f t="shared" si="8"/>
        <v>74.3</v>
      </c>
      <c r="BZ6" s="35">
        <f t="shared" si="8"/>
        <v>72.260000000000005</v>
      </c>
      <c r="CA6" s="34" t="str">
        <f>IF(CA7="","",IF(CA7="-","【-】","【"&amp;SUBSTITUTE(TEXT(CA7,"#,##0.00"),"-","△")&amp;"】"))</f>
        <v>【74.48】</v>
      </c>
      <c r="CB6" s="35">
        <f>IF(CB7="",NA(),CB7)</f>
        <v>215.73</v>
      </c>
      <c r="CC6" s="35">
        <f t="shared" ref="CC6:CK6" si="9">IF(CC7="",NA(),CC7)</f>
        <v>155.55000000000001</v>
      </c>
      <c r="CD6" s="35">
        <f t="shared" si="9"/>
        <v>177.01</v>
      </c>
      <c r="CE6" s="35">
        <f t="shared" si="9"/>
        <v>181.8</v>
      </c>
      <c r="CF6" s="35">
        <f t="shared" si="9"/>
        <v>220.15</v>
      </c>
      <c r="CG6" s="35">
        <f t="shared" si="9"/>
        <v>320.36</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41.35</v>
      </c>
      <c r="CT6" s="35">
        <f t="shared" si="10"/>
        <v>42.9</v>
      </c>
      <c r="CU6" s="35">
        <f t="shared" si="10"/>
        <v>43.36</v>
      </c>
      <c r="CV6" s="35">
        <f t="shared" si="10"/>
        <v>42.56</v>
      </c>
      <c r="CW6" s="34" t="str">
        <f>IF(CW7="","",IF(CW7="-","【-】","【"&amp;SUBSTITUTE(TEXT(CW7,"#,##0.00"),"-","△")&amp;"】"))</f>
        <v>【42.82】</v>
      </c>
      <c r="CX6" s="35">
        <f>IF(CX7="",NA(),CX7)</f>
        <v>62.57</v>
      </c>
      <c r="CY6" s="35">
        <f t="shared" ref="CY6:DG6" si="11">IF(CY7="",NA(),CY7)</f>
        <v>64.819999999999993</v>
      </c>
      <c r="CZ6" s="35">
        <f t="shared" si="11"/>
        <v>66.739999999999995</v>
      </c>
      <c r="DA6" s="35">
        <f t="shared" si="11"/>
        <v>68.290000000000006</v>
      </c>
      <c r="DB6" s="35">
        <f t="shared" si="11"/>
        <v>70.97</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62081</v>
      </c>
      <c r="D7" s="37">
        <v>47</v>
      </c>
      <c r="E7" s="37">
        <v>17</v>
      </c>
      <c r="F7" s="37">
        <v>4</v>
      </c>
      <c r="G7" s="37">
        <v>0</v>
      </c>
      <c r="H7" s="37" t="s">
        <v>98</v>
      </c>
      <c r="I7" s="37" t="s">
        <v>99</v>
      </c>
      <c r="J7" s="37" t="s">
        <v>100</v>
      </c>
      <c r="K7" s="37" t="s">
        <v>101</v>
      </c>
      <c r="L7" s="37" t="s">
        <v>102</v>
      </c>
      <c r="M7" s="37" t="s">
        <v>103</v>
      </c>
      <c r="N7" s="38" t="s">
        <v>104</v>
      </c>
      <c r="O7" s="38" t="s">
        <v>105</v>
      </c>
      <c r="P7" s="38">
        <v>21.61</v>
      </c>
      <c r="Q7" s="38">
        <v>76.89</v>
      </c>
      <c r="R7" s="38">
        <v>3240</v>
      </c>
      <c r="S7" s="38">
        <v>24261</v>
      </c>
      <c r="T7" s="38">
        <v>196.98</v>
      </c>
      <c r="U7" s="38">
        <v>123.16</v>
      </c>
      <c r="V7" s="38">
        <v>5201</v>
      </c>
      <c r="W7" s="38">
        <v>2.37</v>
      </c>
      <c r="X7" s="38">
        <v>2194.5100000000002</v>
      </c>
      <c r="Y7" s="38">
        <v>76.34</v>
      </c>
      <c r="Z7" s="38">
        <v>85.34</v>
      </c>
      <c r="AA7" s="38">
        <v>83.93</v>
      </c>
      <c r="AB7" s="38">
        <v>82.53</v>
      </c>
      <c r="AC7" s="38">
        <v>81.38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1029.07</v>
      </c>
      <c r="BG7" s="38">
        <v>355.41</v>
      </c>
      <c r="BH7" s="38">
        <v>668.4</v>
      </c>
      <c r="BI7" s="38">
        <v>178.54</v>
      </c>
      <c r="BJ7" s="38">
        <v>158.94</v>
      </c>
      <c r="BK7" s="38">
        <v>1671.86</v>
      </c>
      <c r="BL7" s="38">
        <v>1434.89</v>
      </c>
      <c r="BM7" s="38">
        <v>1298.9100000000001</v>
      </c>
      <c r="BN7" s="38">
        <v>1243.71</v>
      </c>
      <c r="BO7" s="38">
        <v>1194.1500000000001</v>
      </c>
      <c r="BP7" s="38">
        <v>1209.4000000000001</v>
      </c>
      <c r="BQ7" s="38">
        <v>82.01</v>
      </c>
      <c r="BR7" s="38">
        <v>113.46</v>
      </c>
      <c r="BS7" s="38">
        <v>98.78</v>
      </c>
      <c r="BT7" s="38">
        <v>100</v>
      </c>
      <c r="BU7" s="38">
        <v>82.44</v>
      </c>
      <c r="BV7" s="38">
        <v>50.54</v>
      </c>
      <c r="BW7" s="38">
        <v>66.22</v>
      </c>
      <c r="BX7" s="38">
        <v>69.87</v>
      </c>
      <c r="BY7" s="38">
        <v>74.3</v>
      </c>
      <c r="BZ7" s="38">
        <v>72.260000000000005</v>
      </c>
      <c r="CA7" s="38">
        <v>74.48</v>
      </c>
      <c r="CB7" s="38">
        <v>215.73</v>
      </c>
      <c r="CC7" s="38">
        <v>155.55000000000001</v>
      </c>
      <c r="CD7" s="38">
        <v>177.01</v>
      </c>
      <c r="CE7" s="38">
        <v>181.8</v>
      </c>
      <c r="CF7" s="38">
        <v>220.15</v>
      </c>
      <c r="CG7" s="38">
        <v>320.36</v>
      </c>
      <c r="CH7" s="38">
        <v>246.72</v>
      </c>
      <c r="CI7" s="38">
        <v>234.96</v>
      </c>
      <c r="CJ7" s="38">
        <v>221.81</v>
      </c>
      <c r="CK7" s="38">
        <v>230.02</v>
      </c>
      <c r="CL7" s="38">
        <v>219.46</v>
      </c>
      <c r="CM7" s="38" t="s">
        <v>104</v>
      </c>
      <c r="CN7" s="38" t="s">
        <v>104</v>
      </c>
      <c r="CO7" s="38" t="s">
        <v>104</v>
      </c>
      <c r="CP7" s="38" t="s">
        <v>104</v>
      </c>
      <c r="CQ7" s="38" t="s">
        <v>104</v>
      </c>
      <c r="CR7" s="38">
        <v>34.74</v>
      </c>
      <c r="CS7" s="38">
        <v>41.35</v>
      </c>
      <c r="CT7" s="38">
        <v>42.9</v>
      </c>
      <c r="CU7" s="38">
        <v>43.36</v>
      </c>
      <c r="CV7" s="38">
        <v>42.56</v>
      </c>
      <c r="CW7" s="38">
        <v>42.82</v>
      </c>
      <c r="CX7" s="38">
        <v>62.57</v>
      </c>
      <c r="CY7" s="38">
        <v>64.819999999999993</v>
      </c>
      <c r="CZ7" s="38">
        <v>66.739999999999995</v>
      </c>
      <c r="DA7" s="38">
        <v>68.290000000000006</v>
      </c>
      <c r="DB7" s="38">
        <v>70.97</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大希</cp:lastModifiedBy>
  <dcterms:created xsi:type="dcterms:W3CDTF">2019-12-05T05:10:32Z</dcterms:created>
  <dcterms:modified xsi:type="dcterms:W3CDTF">2020-01-26T01:02:17Z</dcterms:modified>
  <cp:category/>
</cp:coreProperties>
</file>