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H31\【村山市　水道事業】提出\"/>
    </mc:Choice>
  </mc:AlternateContent>
  <workbookProtection workbookAlgorithmName="SHA-512" workbookHashValue="CzXktyPWtK+5JBF1uusm1I3FFG89XW0j+DF6l2iRtzf0lgLjRhu9nUbWVNcrXKlb4lAL0gpZ8fWH9gig8QMGUg==" workbookSaltValue="ZnMD7Oxj4FUAiQQrxhqe8g==" workbookSpinCount="100000" lockStructure="1"/>
  <bookViews>
    <workbookView xWindow="444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<sst xmlns="http://schemas.openxmlformats.org/spreadsheetml/2006/main" count="220" uniqueCount="108">
  <si>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</si>
  <si>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</si>
  <si>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</si>
  <si>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</si>
  <si>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</si>
  <si>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</si>
  <si>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</si>
  <si>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</si>
  <si>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</si>
  <si>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</si>
  <si>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</si>
  <si>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</si>
  <si>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</si>
  <si>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</si>
  <si>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</si>
  <si>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</si>
  <si>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</si>
  <si>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</si>
  <si>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</si>
  <si>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</si>
  <si>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</si>
  <si>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</si>
  <si>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</si>
  <si>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</si>
  <si>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</si>
  <si>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</si>
  <si>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</si>
  <si>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</si>
  <si>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</si>
  <si>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</si>
  <si>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</si>
  <si>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</si>
  <si>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</si>
  <si>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</si>
  <si>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</si>
  <si>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</si>
  <si>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</si>
  <si>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</si>
  <si>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</si>
  <si>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</si>
  <si>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</si>
  <si>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</si>
  <si>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</si>
  <si>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</si>
  <si>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</si>
  <si>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</si>
  <si>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</si>
  <si>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</si>
  <si>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</si>
  <si>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</si>
  <si>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</si>
  <si>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</si>
  <si>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</si>
  <si>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</si>
  <si>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</si>
  <si>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</si>
  <si>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</si>
  <si>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</si>
  <si>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</si>
  <si>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</si>
  <si>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</si>
  <si>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</si>
  <si>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</si>
  <si>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</si>
  <si>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</si>
  <si>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</si>
  <si>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</si>
  <si>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</si>
  <si>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</si>
  <si>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</si>
  <si>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</si>
  <si>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</si>
  <si>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</si>
  <si>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</si>
  <si>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</si>
  <si>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</si>
  <si>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</si>
  <si>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</si>
  <si>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</si>
  <si>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</si>
  <si>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</si>
  <si>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</si>
  <si>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</si>
  <si>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</si>
  <si>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</si>
  <si>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</si>
  <si>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</si>
  <si>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</si>
  <si>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</si>
  <si>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</si>
  <si>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</si>
  <si>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</si>
  <si>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</si>
  <si>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</si>
  <si>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</si>
  <si>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</si>
  <si>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</si>
  <si>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</si>
  <si>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</si>
  <si>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</si>
  <si>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</si>
  <si>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</si>
  <si>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</si>
  <si>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</si>
  <si>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</si>
  <si>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類似団体と同様の比率となっており、計画的な更新を行う必要がある。
②管路経年化率
類似団体より低い水準となっているが、経年が進んでおり、今後管路経年化率は上昇傾向となることが見込まれる。
③管路更新率
類似団体よりも低い水準となっているが、管路経年化率が低く、更新対象となる管路が少ないためである。</t>
    <rPh sb="72" eb="74">
      <t>ケイネン</t>
    </rPh>
    <rPh sb="75" eb="76">
      <t>スス</t>
    </rPh>
    <rPh sb="81" eb="83">
      <t>コンゴ</t>
    </rPh>
    <rPh sb="83" eb="85">
      <t>カンロ</t>
    </rPh>
    <rPh sb="85" eb="87">
      <t>ケイネン</t>
    </rPh>
    <rPh sb="87" eb="88">
      <t>カ</t>
    </rPh>
    <rPh sb="88" eb="89">
      <t>リツ</t>
    </rPh>
    <rPh sb="90" eb="92">
      <t>ジョウショウ</t>
    </rPh>
    <rPh sb="92" eb="94">
      <t>ケイコウ</t>
    </rPh>
    <rPh sb="100" eb="102">
      <t>ミコ</t>
    </rPh>
    <phoneticPr fontId="4"/>
  </si>
  <si>
    <t>　平成30年度は受水費の料金改定が行われたため経常収支比率が100％を上回った。今後とも水を供給するための経費はほぼ給水収益で賄うことができる予定であり、現金の支払能力も確保している。また、企業債も類似団体と比べ低く抑えられているため、経営基盤の健全性は図られているといえる。
　しかし、給水収益は減少傾向にあり、経費の圧縮に努めなければならない。
　また、老朽化した管路が少ない状況ではあるが、令和4年度以降に増加する管路更新に向けて、計画的な更新と財源確保が必要である。
　平成28年度末には経営戦略を策定しており、さらなる経営基盤の向上に取り組む。</t>
    <rPh sb="1" eb="3">
      <t>ヘイセイ</t>
    </rPh>
    <rPh sb="8" eb="10">
      <t>ジュスイ</t>
    </rPh>
    <rPh sb="10" eb="11">
      <t>ヒ</t>
    </rPh>
    <rPh sb="17" eb="18">
      <t>オコナ</t>
    </rPh>
    <rPh sb="35" eb="37">
      <t>ウワマワ</t>
    </rPh>
    <rPh sb="151" eb="153">
      <t>ケイコウ</t>
    </rPh>
    <rPh sb="198" eb="199">
      <t>レイ</t>
    </rPh>
    <rPh sb="199" eb="200">
      <t>ワ</t>
    </rPh>
    <rPh sb="239" eb="241">
      <t>ヘイセイ</t>
    </rPh>
    <phoneticPr fontId="4"/>
  </si>
  <si>
    <t>①経常収支比率
平成29年度は料金改定を行ったため100％を下回ったが、平成30年度からは受水費の値下げが行われたため100％を上回った。しかし、類似団体の平均より下回っているため、経営改善に取り組んでいく必要がある。
②累積欠損金比率
累積欠損金がないため、健全な経営といえる。
③流動比率
1,000％を超えており、支払能力は十分である。
④企業債残高対給水収益比率
類似団体と比べ低い数値で推移している。
⑤料金回収率
100％を下回っているため、給水原価の縮減に取り組む必要がある。
⑥給水原価
ほぼ広域水道の受水によっているため、類似団体と比べて高い傾向にある。
⑦施設利用率
給水量が減少しており、類似団体と比べて低い傾向にある。ダウンサイジング等の検討が必要である。
⑧有収率
近年漏水によって減少傾向にあったが、漏水調査による修繕により上昇がみられているが、今後とも早期発見及び修繕が必要である。</t>
    <rPh sb="8" eb="10">
      <t>ヘイセイ</t>
    </rPh>
    <rPh sb="36" eb="38">
      <t>ヘイセイ</t>
    </rPh>
    <rPh sb="40" eb="42">
      <t>ネンド</t>
    </rPh>
    <rPh sb="366" eb="368">
      <t>チョウサ</t>
    </rPh>
    <rPh sb="371" eb="373">
      <t>シュウゼン</t>
    </rPh>
    <rPh sb="376" eb="378">
      <t>ジョウショウ</t>
    </rPh>
    <rPh sb="387" eb="38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</si>
</sst>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0.71</c:v>
                </c:pt>
                <c:pt idx="2">
                  <c:v>0.36</c:v>
                </c:pt>
                <c:pt idx="3">
                  <c:v>0.27</c:v>
                </c:pt>
                <c:pt idx="4">
                  <c:v>0.28000000000000003</c:v>
                </c:pt>
              </c:numCache>
            </c:numRef>
          </c:val>
          <c:extLst>
            <c:ext xmlns:c16="http://schemas.microsoft.com/office/drawing/2014/chart" uri="{C3380CC4-5D6E-409C-BE32-E72D297353CC}">
              <c16:uniqueId val="{00000000-1CE2-49F0-9925-1150693120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1CE2-49F0-9925-1150693120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53.35</c:v>
                </c:pt>
                <c:pt idx="1">
                  <c:v>52.19</c:v>
                </c:pt>
                <c:pt idx="2">
                  <c:v>54.15</c:v>
                </c:pt>
                <c:pt idx="3">
                  <c:v>55.08</c:v>
                </c:pt>
                <c:pt idx="4">
                  <c:v>53.94</c:v>
                </c:pt>
              </c:numCache>
            </c:numRef>
          </c:val>
          <c:extLst>
            <c:ext xmlns:c16="http://schemas.microsoft.com/office/drawing/2014/chart" uri="{C3380CC4-5D6E-409C-BE32-E72D297353CC}">
              <c16:uniqueId val="{00000000-39D0-4404-93FA-47A4772129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39D0-4404-93FA-47A4772129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85.85</c:v>
                </c:pt>
                <c:pt idx="1">
                  <c:v>87.03</c:v>
                </c:pt>
                <c:pt idx="2">
                  <c:v>83.16</c:v>
                </c:pt>
                <c:pt idx="3">
                  <c:v>82.36</c:v>
                </c:pt>
                <c:pt idx="4">
                  <c:v>85.05</c:v>
                </c:pt>
              </c:numCache>
            </c:numRef>
          </c:val>
          <c:extLst>
            <c:ext xmlns:c16="http://schemas.microsoft.com/office/drawing/2014/chart" uri="{C3380CC4-5D6E-409C-BE32-E72D297353CC}">
              <c16:uniqueId val="{00000000-AEFA-43ED-B8C8-4B37D20202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AEFA-43ED-B8C8-4B37D20202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104.66</c:v>
                </c:pt>
                <c:pt idx="1">
                  <c:v>107.67</c:v>
                </c:pt>
                <c:pt idx="2">
                  <c:v>101.83</c:v>
                </c:pt>
                <c:pt idx="3">
                  <c:v>98.4</c:v>
                </c:pt>
                <c:pt idx="4">
                  <c:v>105.6</c:v>
                </c:pt>
              </c:numCache>
            </c:numRef>
          </c:val>
          <c:extLst>
            <c:ext xmlns:c16="http://schemas.microsoft.com/office/drawing/2014/chart" uri="{C3380CC4-5D6E-409C-BE32-E72D297353CC}">
              <c16:uniqueId val="{00000000-C6F3-4970-96CC-5E38DCCCB3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6F3-4970-96CC-5E38DCCCB3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46.87</c:v>
                </c:pt>
                <c:pt idx="1">
                  <c:v>47.68</c:v>
                </c:pt>
                <c:pt idx="2">
                  <c:v>47.85</c:v>
                </c:pt>
                <c:pt idx="3">
                  <c:v>49.21</c:v>
                </c:pt>
                <c:pt idx="4">
                  <c:v>51.01</c:v>
                </c:pt>
              </c:numCache>
            </c:numRef>
          </c:val>
          <c:extLst>
            <c:ext xmlns:c16="http://schemas.microsoft.com/office/drawing/2014/chart" uri="{C3380CC4-5D6E-409C-BE32-E72D297353CC}">
              <c16:uniqueId val="{00000000-FD72-448A-97CD-A85D0D5797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FD72-448A-97CD-A85D0D5797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1.71</c:v>
                </c:pt>
                <c:pt idx="1">
                  <c:v>1.94</c:v>
                </c:pt>
                <c:pt idx="2">
                  <c:v>1.84</c:v>
                </c:pt>
                <c:pt idx="3">
                  <c:v>2.31</c:v>
                </c:pt>
                <c:pt idx="4">
                  <c:v>7.02</c:v>
                </c:pt>
              </c:numCache>
            </c:numRef>
          </c:val>
          <c:extLst>
            <c:ext xmlns:c16="http://schemas.microsoft.com/office/drawing/2014/chart" uri="{C3380CC4-5D6E-409C-BE32-E72D297353CC}">
              <c16:uniqueId val="{00000000-EF95-48D4-AEAC-B5676047A2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F95-48D4-AEAC-B5676047A2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9-4662-BCFD-D85C1269C5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DD9-4662-BCFD-D85C1269C5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824.42</c:v>
                </c:pt>
                <c:pt idx="1">
                  <c:v>984.74</c:v>
                </c:pt>
                <c:pt idx="2">
                  <c:v>868.66</c:v>
                </c:pt>
                <c:pt idx="3">
                  <c:v>1132.5899999999999</c:v>
                </c:pt>
                <c:pt idx="4">
                  <c:v>1173.48</c:v>
                </c:pt>
              </c:numCache>
            </c:numRef>
          </c:val>
          <c:extLst>
            <c:ext xmlns:c16="http://schemas.microsoft.com/office/drawing/2014/chart" uri="{C3380CC4-5D6E-409C-BE32-E72D297353CC}">
              <c16:uniqueId val="{00000000-DCC8-49F6-BC0D-3C48A297A2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DCC8-49F6-BC0D-3C48A297A2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150.76</c:v>
                </c:pt>
                <c:pt idx="1">
                  <c:v>172.35</c:v>
                </c:pt>
                <c:pt idx="2">
                  <c:v>178.14</c:v>
                </c:pt>
                <c:pt idx="3">
                  <c:v>184.22</c:v>
                </c:pt>
                <c:pt idx="4">
                  <c:v>172.48</c:v>
                </c:pt>
              </c:numCache>
            </c:numRef>
          </c:val>
          <c:extLst>
            <c:ext xmlns:c16="http://schemas.microsoft.com/office/drawing/2014/chart" uri="{C3380CC4-5D6E-409C-BE32-E72D297353CC}">
              <c16:uniqueId val="{00000000-8210-427A-B903-19F49CB9ED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210-427A-B903-19F49CB9ED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101.65</c:v>
                </c:pt>
                <c:pt idx="1">
                  <c:v>104.19</c:v>
                </c:pt>
                <c:pt idx="2">
                  <c:v>98.08</c:v>
                </c:pt>
                <c:pt idx="3">
                  <c:v>94.65</c:v>
                </c:pt>
                <c:pt idx="4">
                  <c:v>98.44</c:v>
                </c:pt>
              </c:numCache>
            </c:numRef>
          </c:val>
          <c:extLst>
            <c:ext xmlns:c16="http://schemas.microsoft.com/office/drawing/2014/chart" uri="{C3380CC4-5D6E-409C-BE32-E72D297353CC}">
              <c16:uniqueId val="{00000000-6938-4DFE-B8FE-AB82804824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938-4DFE-B8FE-AB82804824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243.59</c:v>
                </c:pt>
                <c:pt idx="1">
                  <c:v>239.06</c:v>
                </c:pt>
                <c:pt idx="2">
                  <c:v>255.23</c:v>
                </c:pt>
                <c:pt idx="3">
                  <c:v>244.21</c:v>
                </c:pt>
                <c:pt idx="4">
                  <c:v>233.48</c:v>
                </c:pt>
              </c:numCache>
            </c:numRef>
          </c:val>
          <c:extLst>
            <c:ext xmlns:c16="http://schemas.microsoft.com/office/drawing/2014/chart" uri="{C3380CC4-5D6E-409C-BE32-E72D297353CC}">
              <c16:uniqueId val="{00000000-E319-4E2C-9370-856A6E2798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319-4E2C-9370-856A6E2798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村山市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24261</v>
      </c>
      <c r="AM8" s="60"/>
      <c r="AN8" s="60"/>
      <c r="AO8" s="60"/>
      <c r="AP8" s="60"/>
      <c r="AQ8" s="60"/>
      <c r="AR8" s="60"/>
      <c r="AS8" s="60"/>
      <c r="AT8" s="51">
        <f>データ!$S$6</f>
        <v>196.98</v>
      </c>
      <c r="AU8" s="52"/>
      <c r="AV8" s="52"/>
      <c r="AW8" s="52"/>
      <c r="AX8" s="52"/>
      <c r="AY8" s="52"/>
      <c r="AZ8" s="52"/>
      <c r="BA8" s="52"/>
      <c r="BB8" s="53">
        <f>データ!$T$6</f>
        <v>123.16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85.48</v>
      </c>
      <c r="J10" s="52"/>
      <c r="K10" s="52"/>
      <c r="L10" s="52"/>
      <c r="M10" s="52"/>
      <c r="N10" s="52"/>
      <c r="O10" s="63"/>
      <c r="P10" s="53">
        <f>データ!$P$6</f>
        <v>99.86</v>
      </c>
      <c r="Q10" s="53"/>
      <c r="R10" s="53"/>
      <c r="S10" s="53"/>
      <c r="T10" s="53"/>
      <c r="U10" s="53"/>
      <c r="V10" s="53"/>
      <c r="W10" s="60">
        <f>データ!$Q$6</f>
        <v>3996</v>
      </c>
      <c r="X10" s="60"/>
      <c r="Y10" s="60"/>
      <c r="Z10" s="60"/>
      <c r="AA10" s="60"/>
      <c r="AB10" s="60"/>
      <c r="AC10" s="60"/>
      <c r="AD10" s="2"/>
      <c r="AE10" s="2"/>
      <c r="AF10" s="2"/>
      <c r="AG10" s="2"/>
      <c r="AH10" s="4"/>
      <c r="AI10" s="4"/>
      <c r="AJ10" s="4"/>
      <c r="AK10" s="4"/>
      <c r="AL10" s="60">
        <f>データ!$U$6</f>
        <v>24037</v>
      </c>
      <c r="AM10" s="60"/>
      <c r="AN10" s="60"/>
      <c r="AO10" s="60"/>
      <c r="AP10" s="60"/>
      <c r="AQ10" s="60"/>
      <c r="AR10" s="60"/>
      <c r="AS10" s="60"/>
      <c r="AT10" s="51">
        <f>データ!$V$6</f>
        <v>56.82</v>
      </c>
      <c r="AU10" s="52"/>
      <c r="AV10" s="52"/>
      <c r="AW10" s="52"/>
      <c r="AX10" s="52"/>
      <c r="AY10" s="52"/>
      <c r="AZ10" s="52"/>
      <c r="BA10" s="52"/>
      <c r="BB10" s="53">
        <f>データ!$W$6</f>
        <v>423.04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xlqtTz3VmJirImjZzkY78vLtjhh7s8VaQ8a1w8L+G7EVuEzcgeIxdkGpTuDhsLvnMdsxVevCi08+VWKvChx0A==" saltValue="w2YmeDdFzVj242aolD2G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62081</v>
      </c>
      <c r="D6" s="34">
        <f t="shared" si="3"/>
        <v>46</v>
      </c>
      <c r="E6" s="34">
        <f t="shared" si="3"/>
        <v>1</v>
      </c>
      <c r="F6" s="34">
        <f t="shared" si="3"/>
        <v>0</v>
      </c>
      <c r="G6" s="34">
        <f t="shared" si="3"/>
        <v>1</v>
      </c>
      <c r="H6" s="34" t="str">
        <f t="shared" si="3"/>
        <v>山形県　村山市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85.48</v>
      </c>
      <c r="P6" s="35">
        <f t="shared" si="3"/>
        <v>99.86</v>
      </c>
      <c r="Q6" s="35">
        <f t="shared" si="3"/>
        <v>3996</v>
      </c>
      <c r="R6" s="35">
        <f t="shared" si="3"/>
        <v>24261</v>
      </c>
      <c r="S6" s="35">
        <f t="shared" si="3"/>
        <v>196.98</v>
      </c>
      <c r="T6" s="35">
        <f t="shared" si="3"/>
        <v>123.16</v>
      </c>
      <c r="U6" s="35">
        <f t="shared" si="3"/>
        <v>24037</v>
      </c>
      <c r="V6" s="35">
        <f t="shared" si="3"/>
        <v>56.82</v>
      </c>
      <c r="W6" s="35">
        <f t="shared" si="3"/>
        <v>423.04</v>
      </c>
      <c r="X6" s="36">
        <f>IF(X7="",NA(),X7)</f>
        <v>104.66</v>
      </c>
      <c r="Y6" s="36">
        <f t="shared" ref="Y6:AG6" si="4">IF(Y7="",NA(),Y7)</f>
        <v>107.67</v>
      </c>
      <c r="Z6" s="36">
        <f t="shared" si="4"/>
        <v>101.83</v>
      </c>
      <c r="AA6" s="36">
        <f t="shared" si="4"/>
        <v>98.4</v>
      </c>
      <c r="AB6" s="36">
        <f t="shared" si="4"/>
        <v>105.6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824.42</v>
      </c>
      <c r="AU6" s="36">
        <f t="shared" ref="AU6:BC6" si="6">IF(AU7="",NA(),AU7)</f>
        <v>984.74</v>
      </c>
      <c r="AV6" s="36">
        <f t="shared" si="6"/>
        <v>868.66</v>
      </c>
      <c r="AW6" s="36">
        <f t="shared" si="6"/>
        <v>1132.5899999999999</v>
      </c>
      <c r="AX6" s="36">
        <f t="shared" si="6"/>
        <v>1173.48</v>
      </c>
      <c r="AY6" s="36">
        <f t="shared" si="6"/>
        <v>381.53</v>
      </c>
      <c r="AZ6" s="36">
        <f t="shared" si="6"/>
        <v>391.54</v>
      </c>
      <c r="BA6" s="36">
        <f t="shared" si="6"/>
        <v>384.34</v>
      </c>
      <c r="BB6" s="36">
        <f t="shared" si="6"/>
        <v>359.47</v>
      </c>
      <c r="BC6" s="36">
        <f t="shared" si="6"/>
        <v>369.69</v>
      </c>
      <c r="BD6" s="35" t="str">
        <f>IF(BD7="","",IF(BD7="-","【-】","【"&amp;SUBSTITUTE(TEXT(BD7,"#,##0.00"),"-","△")&amp;"】"))</f>
        <v>【261.93】</v>
      </c>
      <c r="BE6" s="36">
        <f>IF(BE7="",NA(),BE7)</f>
        <v>150.76</v>
      </c>
      <c r="BF6" s="36">
        <f t="shared" ref="BF6:BN6" si="7">IF(BF7="",NA(),BF7)</f>
        <v>172.35</v>
      </c>
      <c r="BG6" s="36">
        <f t="shared" si="7"/>
        <v>178.14</v>
      </c>
      <c r="BH6" s="36">
        <f t="shared" si="7"/>
        <v>184.22</v>
      </c>
      <c r="BI6" s="36">
        <f t="shared" si="7"/>
        <v>172.48</v>
      </c>
      <c r="BJ6" s="36">
        <f t="shared" si="7"/>
        <v>393.27</v>
      </c>
      <c r="BK6" s="36">
        <f t="shared" si="7"/>
        <v>386.97</v>
      </c>
      <c r="BL6" s="36">
        <f t="shared" si="7"/>
        <v>380.58</v>
      </c>
      <c r="BM6" s="36">
        <f t="shared" si="7"/>
        <v>401.79</v>
      </c>
      <c r="BN6" s="36">
        <f t="shared" si="7"/>
        <v>402.99</v>
      </c>
      <c r="BO6" s="35" t="str">
        <f>IF(BO7="","",IF(BO7="-","【-】","【"&amp;SUBSTITUTE(TEXT(BO7,"#,##0.00"),"-","△")&amp;"】"))</f>
        <v>【270.46】</v>
      </c>
      <c r="BP6" s="36">
        <f>IF(BP7="",NA(),BP7)</f>
        <v>101.65</v>
      </c>
      <c r="BQ6" s="36">
        <f t="shared" ref="BQ6:BY6" si="8">IF(BQ7="",NA(),BQ7)</f>
        <v>104.19</v>
      </c>
      <c r="BR6" s="36">
        <f t="shared" si="8"/>
        <v>98.08</v>
      </c>
      <c r="BS6" s="36">
        <f t="shared" si="8"/>
        <v>94.65</v>
      </c>
      <c r="BT6" s="36">
        <f t="shared" si="8"/>
        <v>98.44</v>
      </c>
      <c r="BU6" s="36">
        <f t="shared" si="8"/>
        <v>100.47</v>
      </c>
      <c r="BV6" s="36">
        <f t="shared" si="8"/>
        <v>101.72</v>
      </c>
      <c r="BW6" s="36">
        <f t="shared" si="8"/>
        <v>102.38</v>
      </c>
      <c r="BX6" s="36">
        <f t="shared" si="8"/>
        <v>100.12</v>
      </c>
      <c r="BY6" s="36">
        <f t="shared" si="8"/>
        <v>98.66</v>
      </c>
      <c r="BZ6" s="35" t="str">
        <f>IF(BZ7="","",IF(BZ7="-","【-】","【"&amp;SUBSTITUTE(TEXT(BZ7,"#,##0.00"),"-","△")&amp;"】"))</f>
        <v>【103.91】</v>
      </c>
      <c r="CA6" s="36">
        <f>IF(CA7="",NA(),CA7)</f>
        <v>243.59</v>
      </c>
      <c r="CB6" s="36">
        <f t="shared" ref="CB6:CJ6" si="9">IF(CB7="",NA(),CB7)</f>
        <v>239.06</v>
      </c>
      <c r="CC6" s="36">
        <f t="shared" si="9"/>
        <v>255.23</v>
      </c>
      <c r="CD6" s="36">
        <f t="shared" si="9"/>
        <v>244.21</v>
      </c>
      <c r="CE6" s="36">
        <f t="shared" si="9"/>
        <v>233.48</v>
      </c>
      <c r="CF6" s="36">
        <f t="shared" si="9"/>
        <v>169.82</v>
      </c>
      <c r="CG6" s="36">
        <f t="shared" si="9"/>
        <v>168.2</v>
      </c>
      <c r="CH6" s="36">
        <f t="shared" si="9"/>
        <v>168.67</v>
      </c>
      <c r="CI6" s="36">
        <f t="shared" si="9"/>
        <v>174.97</v>
      </c>
      <c r="CJ6" s="36">
        <f t="shared" si="9"/>
        <v>178.59</v>
      </c>
      <c r="CK6" s="35" t="str">
        <f>IF(CK7="","",IF(CK7="-","【-】","【"&amp;SUBSTITUTE(TEXT(CK7,"#,##0.00"),"-","△")&amp;"】"))</f>
        <v>【167.11】</v>
      </c>
      <c r="CL6" s="36">
        <f>IF(CL7="",NA(),CL7)</f>
        <v>53.35</v>
      </c>
      <c r="CM6" s="36">
        <f t="shared" ref="CM6:CU6" si="10">IF(CM7="",NA(),CM7)</f>
        <v>52.19</v>
      </c>
      <c r="CN6" s="36">
        <f t="shared" si="10"/>
        <v>54.15</v>
      </c>
      <c r="CO6" s="36">
        <f t="shared" si="10"/>
        <v>55.08</v>
      </c>
      <c r="CP6" s="36">
        <f t="shared" si="10"/>
        <v>53.94</v>
      </c>
      <c r="CQ6" s="36">
        <f t="shared" si="10"/>
        <v>55.13</v>
      </c>
      <c r="CR6" s="36">
        <f t="shared" si="10"/>
        <v>54.77</v>
      </c>
      <c r="CS6" s="36">
        <f t="shared" si="10"/>
        <v>54.92</v>
      </c>
      <c r="CT6" s="36">
        <f t="shared" si="10"/>
        <v>55.63</v>
      </c>
      <c r="CU6" s="36">
        <f t="shared" si="10"/>
        <v>55.03</v>
      </c>
      <c r="CV6" s="35" t="str">
        <f>IF(CV7="","",IF(CV7="-","【-】","【"&amp;SUBSTITUTE(TEXT(CV7,"#,##0.00"),"-","△")&amp;"】"))</f>
        <v>【60.27】</v>
      </c>
      <c r="CW6" s="36">
        <f>IF(CW7="",NA(),CW7)</f>
        <v>85.85</v>
      </c>
      <c r="CX6" s="36">
        <f t="shared" ref="CX6:DF6" si="11">IF(CX7="",NA(),CX7)</f>
        <v>87.03</v>
      </c>
      <c r="CY6" s="36">
        <f t="shared" si="11"/>
        <v>83.16</v>
      </c>
      <c r="CZ6" s="36">
        <f t="shared" si="11"/>
        <v>82.36</v>
      </c>
      <c r="DA6" s="36">
        <f t="shared" si="11"/>
        <v>85.05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46.87</v>
      </c>
      <c r="DI6" s="36">
        <f t="shared" ref="DI6:DQ6" si="12">IF(DI7="",NA(),DI7)</f>
        <v>47.68</v>
      </c>
      <c r="DJ6" s="36">
        <f t="shared" si="12"/>
        <v>47.85</v>
      </c>
      <c r="DK6" s="36">
        <f t="shared" si="12"/>
        <v>49.21</v>
      </c>
      <c r="DL6" s="36">
        <f t="shared" si="12"/>
        <v>51.01</v>
      </c>
      <c r="DM6" s="36">
        <f t="shared" si="12"/>
        <v>46.66</v>
      </c>
      <c r="DN6" s="36">
        <f t="shared" si="12"/>
        <v>47.46</v>
      </c>
      <c r="DO6" s="36">
        <f t="shared" si="12"/>
        <v>48.49</v>
      </c>
      <c r="DP6" s="36">
        <f t="shared" si="12"/>
        <v>48.05</v>
      </c>
      <c r="DQ6" s="36">
        <f t="shared" si="12"/>
        <v>48.87</v>
      </c>
      <c r="DR6" s="35" t="str">
        <f>IF(DR7="","",IF(DR7="-","【-】","【"&amp;SUBSTITUTE(TEXT(DR7,"#,##0.00"),"-","△")&amp;"】"))</f>
        <v>【48.85】</v>
      </c>
      <c r="DS6" s="36">
        <f>IF(DS7="",NA(),DS7)</f>
        <v>1.71</v>
      </c>
      <c r="DT6" s="36">
        <f t="shared" ref="DT6:EB6" si="13">IF(DT7="",NA(),DT7)</f>
        <v>1.94</v>
      </c>
      <c r="DU6" s="36">
        <f t="shared" si="13"/>
        <v>1.84</v>
      </c>
      <c r="DV6" s="36">
        <f t="shared" si="13"/>
        <v>2.31</v>
      </c>
      <c r="DW6" s="36">
        <f t="shared" si="13"/>
        <v>7.02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v>
      </c>
      <c r="EE6" s="36">
        <f t="shared" ref="EE6:EM6" si="14">IF(EE7="",NA(),EE7)</f>
        <v>0.71</v>
      </c>
      <c r="EF6" s="36">
        <f t="shared" si="14"/>
        <v>0.36</v>
      </c>
      <c r="EG6" s="36">
        <f t="shared" si="14"/>
        <v>0.27</v>
      </c>
      <c r="EH6" s="36">
        <f t="shared" si="14"/>
        <v>0.28000000000000003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62081</v>
      </c>
      <c r="D7" s="38">
        <v>46</v>
      </c>
      <c r="E7" s="38">
        <v>1</v>
      </c>
      <c r="F7" s="38">
        <v>0</v>
      </c>
      <c r="G7" s="38">
        <v>1</v>
      </c>
      <c r="H7" s="38" t="s">
        <v>93</v>
      </c>
      <c r="I7" s="38" t="s">
        <v>94</v>
      </c>
      <c r="J7" s="38" t="s">
        <v>95</v>
      </c>
      <c r="K7" s="38" t="s">
        <v>96</v>
      </c>
      <c r="L7" s="38" t="s">
        <v>97</v>
      </c>
      <c r="M7" s="38" t="s">
        <v>98</v>
      </c>
      <c r="N7" s="39" t="s">
        <v>99</v>
      </c>
      <c r="O7" s="39">
        <v>85.48</v>
      </c>
      <c r="P7" s="39">
        <v>99.86</v>
      </c>
      <c r="Q7" s="39">
        <v>3996</v>
      </c>
      <c r="R7" s="39">
        <v>24261</v>
      </c>
      <c r="S7" s="39">
        <v>196.98</v>
      </c>
      <c r="T7" s="39">
        <v>123.16</v>
      </c>
      <c r="U7" s="39">
        <v>24037</v>
      </c>
      <c r="V7" s="39">
        <v>56.82</v>
      </c>
      <c r="W7" s="39">
        <v>423.04</v>
      </c>
      <c r="X7" s="39">
        <v>104.66</v>
      </c>
      <c r="Y7" s="39">
        <v>107.67</v>
      </c>
      <c r="Z7" s="39">
        <v>101.83</v>
      </c>
      <c r="AA7" s="39">
        <v>98.4</v>
      </c>
      <c r="AB7" s="39">
        <v>105.6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824.42</v>
      </c>
      <c r="AU7" s="39">
        <v>984.74</v>
      </c>
      <c r="AV7" s="39">
        <v>868.66</v>
      </c>
      <c r="AW7" s="39">
        <v>1132.5899999999999</v>
      </c>
      <c r="AX7" s="39">
        <v>1173.48</v>
      </c>
      <c r="AY7" s="39">
        <v>381.53</v>
      </c>
      <c r="AZ7" s="39">
        <v>391.54</v>
      </c>
      <c r="BA7" s="39">
        <v>384.34</v>
      </c>
      <c r="BB7" s="39">
        <v>359.47</v>
      </c>
      <c r="BC7" s="39">
        <v>369.69</v>
      </c>
      <c r="BD7" s="39">
        <v>261.93</v>
      </c>
      <c r="BE7" s="39">
        <v>150.76</v>
      </c>
      <c r="BF7" s="39">
        <v>172.35</v>
      </c>
      <c r="BG7" s="39">
        <v>178.14</v>
      </c>
      <c r="BH7" s="39">
        <v>184.22</v>
      </c>
      <c r="BI7" s="39">
        <v>172.48</v>
      </c>
      <c r="BJ7" s="39">
        <v>393.27</v>
      </c>
      <c r="BK7" s="39">
        <v>386.97</v>
      </c>
      <c r="BL7" s="39">
        <v>380.58</v>
      </c>
      <c r="BM7" s="39">
        <v>401.79</v>
      </c>
      <c r="BN7" s="39">
        <v>402.99</v>
      </c>
      <c r="BO7" s="39">
        <v>270.45999999999998</v>
      </c>
      <c r="BP7" s="39">
        <v>101.65</v>
      </c>
      <c r="BQ7" s="39">
        <v>104.19</v>
      </c>
      <c r="BR7" s="39">
        <v>98.08</v>
      </c>
      <c r="BS7" s="39">
        <v>94.65</v>
      </c>
      <c r="BT7" s="39">
        <v>98.44</v>
      </c>
      <c r="BU7" s="39">
        <v>100.47</v>
      </c>
      <c r="BV7" s="39">
        <v>101.72</v>
      </c>
      <c r="BW7" s="39">
        <v>102.38</v>
      </c>
      <c r="BX7" s="39">
        <v>100.12</v>
      </c>
      <c r="BY7" s="39">
        <v>98.66</v>
      </c>
      <c r="BZ7" s="39">
        <v>103.91</v>
      </c>
      <c r="CA7" s="39">
        <v>243.59</v>
      </c>
      <c r="CB7" s="39">
        <v>239.06</v>
      </c>
      <c r="CC7" s="39">
        <v>255.23</v>
      </c>
      <c r="CD7" s="39">
        <v>244.21</v>
      </c>
      <c r="CE7" s="39">
        <v>233.48</v>
      </c>
      <c r="CF7" s="39">
        <v>169.82</v>
      </c>
      <c r="CG7" s="39">
        <v>168.2</v>
      </c>
      <c r="CH7" s="39">
        <v>168.67</v>
      </c>
      <c r="CI7" s="39">
        <v>174.97</v>
      </c>
      <c r="CJ7" s="39">
        <v>178.59</v>
      </c>
      <c r="CK7" s="39">
        <v>167.11</v>
      </c>
      <c r="CL7" s="39">
        <v>53.35</v>
      </c>
      <c r="CM7" s="39">
        <v>52.19</v>
      </c>
      <c r="CN7" s="39">
        <v>54.15</v>
      </c>
      <c r="CO7" s="39">
        <v>55.08</v>
      </c>
      <c r="CP7" s="39">
        <v>53.94</v>
      </c>
      <c r="CQ7" s="39">
        <v>55.13</v>
      </c>
      <c r="CR7" s="39">
        <v>54.77</v>
      </c>
      <c r="CS7" s="39">
        <v>54.92</v>
      </c>
      <c r="CT7" s="39">
        <v>55.63</v>
      </c>
      <c r="CU7" s="39">
        <v>55.03</v>
      </c>
      <c r="CV7" s="39">
        <v>60.27</v>
      </c>
      <c r="CW7" s="39">
        <v>85.85</v>
      </c>
      <c r="CX7" s="39">
        <v>87.03</v>
      </c>
      <c r="CY7" s="39">
        <v>83.16</v>
      </c>
      <c r="CZ7" s="39">
        <v>82.36</v>
      </c>
      <c r="DA7" s="39">
        <v>85.05</v>
      </c>
      <c r="DB7" s="39">
        <v>83</v>
      </c>
      <c r="DC7" s="39">
        <v>82.89</v>
      </c>
      <c r="DD7" s="39">
        <v>82.66</v>
      </c>
      <c r="DE7" s="39">
        <v>82.04</v>
      </c>
      <c r="DF7" s="39">
        <v>81.900000000000006</v>
      </c>
      <c r="DG7" s="39">
        <v>89.92</v>
      </c>
      <c r="DH7" s="39">
        <v>46.87</v>
      </c>
      <c r="DI7" s="39">
        <v>47.68</v>
      </c>
      <c r="DJ7" s="39">
        <v>47.85</v>
      </c>
      <c r="DK7" s="39">
        <v>49.21</v>
      </c>
      <c r="DL7" s="39">
        <v>51.01</v>
      </c>
      <c r="DM7" s="39">
        <v>46.66</v>
      </c>
      <c r="DN7" s="39">
        <v>47.46</v>
      </c>
      <c r="DO7" s="39">
        <v>48.49</v>
      </c>
      <c r="DP7" s="39">
        <v>48.05</v>
      </c>
      <c r="DQ7" s="39">
        <v>48.87</v>
      </c>
      <c r="DR7" s="39">
        <v>48.85</v>
      </c>
      <c r="DS7" s="39">
        <v>1.71</v>
      </c>
      <c r="DT7" s="39">
        <v>1.94</v>
      </c>
      <c r="DU7" s="39">
        <v>1.84</v>
      </c>
      <c r="DV7" s="39">
        <v>2.31</v>
      </c>
      <c r="DW7" s="39">
        <v>7.02</v>
      </c>
      <c r="DX7" s="39">
        <v>9.85</v>
      </c>
      <c r="DY7" s="39">
        <v>9.7100000000000009</v>
      </c>
      <c r="DZ7" s="39">
        <v>12.79</v>
      </c>
      <c r="EA7" s="39">
        <v>13.39</v>
      </c>
      <c r="EB7" s="39">
        <v>14.85</v>
      </c>
      <c r="EC7" s="39">
        <v>17.8</v>
      </c>
      <c r="ED7" s="39">
        <v>0.4</v>
      </c>
      <c r="EE7" s="39">
        <v>0.71</v>
      </c>
      <c r="EF7" s="39">
        <v>0.36</v>
      </c>
      <c r="EG7" s="39">
        <v>0.27</v>
      </c>
      <c r="EH7" s="39">
        <v>0.28000000000000003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竹村 浩</cp:lastModifiedBy>
  <cp:lastPrinted>2020-01-26T23:47:25Z</cp:lastPrinted>
  <dcterms:created xsi:type="dcterms:W3CDTF">2019-12-05T04:09:57Z</dcterms:created>
  <dcterms:modified xsi:type="dcterms:W3CDTF">2020-01-29T08:15:40Z</dcterms:modified>
  <cp:category/>
</cp:coreProperties>
</file>