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水道課（情）\業務係\38経営比較分析表\R01\[水道事業]【経営比較分析表】2019_062081_46_010\"/>
    </mc:Choice>
  </mc:AlternateContent>
  <workbookProtection workbookAlgorithmName="SHA-512" workbookHashValue="6uCNfEdB48QxdVH6cUSqJtaMslwRDcSk3oa6N50Z6pQeKptxu9QObI0gU+2oY2aUkDwjj9jAPKR73KWgYmtSVQ==" workbookSaltValue="Mrp7A5ikMYV/h8NCkO2Qew==" workbookSpinCount="100000" lockStructure="1"/>
  <bookViews>
    <workbookView xWindow="468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<sst xmlns="http://schemas.openxmlformats.org/spreadsheetml/2006/main" count="228" uniqueCount="114">
  <si>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</si>
  <si>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</si>
  <si>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</si>
  <si>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</si>
  <si>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</si>
  <si>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</si>
  <si>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</si>
  <si>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</si>
  <si>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</si>
  <si>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</si>
  <si>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</si>
  <si>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</si>
  <si>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</si>
  <si>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</si>
  <si>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</si>
  <si>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</si>
  <si>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</si>
  <si>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</si>
  <si>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</si>
  <si>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</si>
  <si>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</si>
  <si>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</si>
  <si>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</si>
  <si>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</si>
  <si>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</si>
  <si>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</si>
  <si>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</si>
  <si>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</si>
  <si>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</si>
  <si>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</si>
  <si>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</si>
  <si>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</si>
  <si>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</si>
  <si>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</si>
  <si>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</si>
  <si>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</si>
  <si>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</si>
  <si>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</si>
  <si>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</si>
  <si>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</si>
  <si>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</si>
  <si>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</si>
  <si>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</si>
  <si>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</si>
  <si>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</si>
  <si>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</si>
  <si>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</si>
  <si>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</si>
  <si>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</si>
  <si>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</si>
  <si>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</si>
  <si>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</si>
  <si>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</si>
  <si>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</si>
  <si>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</si>
  <si>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</si>
  <si>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</si>
  <si>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</si>
  <si>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</si>
  <si>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</si>
  <si>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</si>
  <si>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</si>
  <si>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</si>
  <si>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</si>
  <si>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</si>
  <si>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</si>
  <si>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</si>
  <si>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</si>
  <si>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</si>
  <si>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</si>
  <si>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</si>
  <si>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</si>
  <si>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</si>
  <si>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</si>
  <si>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</si>
  <si>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</si>
  <si>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</si>
  <si>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</si>
  <si>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</si>
  <si>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</si>
  <si>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</si>
  <si>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</si>
  <si>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</si>
  <si>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</si>
  <si>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</si>
  <si>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</si>
  <si>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</si>
  <si>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</si>
  <si>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</si>
  <si>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</si>
  <si>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</si>
  <si>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</si>
  <si>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</si>
  <si>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村山市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</si>
  <si>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</si>
  <si>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</si>
  <si>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</si>
  <si>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</si>
  <si>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</si>
  <si>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</si>
  <si>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</si>
  <si>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</si>
  <si>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</si>
  <si>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</si>
  <si>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</si>
  <si>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</si>
  <si>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</si>
  <si>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</si>
  <si>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</si>
  <si>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</si>
  <si>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</si>
  <si>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
H30からの受水費の値下げにより100％を上回わっているが、給水人口減に伴う給水収益の減少及び有形固定資産減価償却費の増加により収支比率が減少している。類似団体の平均より下回っているが、より経営改善に取り組んでいく必要がある。
②累積欠損金比率
累積欠損金がないため、健全な経営といえる。
③流動比率
1,000％を超えており、支払能力は十分である。
④企業債残高対給水収益比率
新たな企業債の借入れを行わず、償還が進んでいるため類似団体と比べ低い数値で推移している。
⑤料金回収率
100％を下回っているため、給水原価の縮減及び有収率の向上に取り組む必要がある。
⑥給水原価
ほぼ広域水道の受水によっているため、類似団体と比べて高い傾向にある。
⑦施設利用率
給水量が減少しており、類似団体と比べて低い傾向にある。アセットマネジメントにあわせダウンサイジング等の検討が必要である。
⑧有収率
漏水調査等による漏水箇所の早期発見・修繕により類似団体より高い値となっているが、計装監視の強化により今後とも早期発見及び修繕を行い更なる無収水量の縮減に努める必要がある。</t>
    <rPh sb="38" eb="40">
      <t>キュウスイ</t>
    </rPh>
    <rPh sb="40" eb="42">
      <t>ジンコウ</t>
    </rPh>
    <rPh sb="44" eb="45">
      <t>トモナ</t>
    </rPh>
    <rPh sb="46" eb="48">
      <t>キュウスイ</t>
    </rPh>
    <rPh sb="48" eb="50">
      <t>シュウエキ</t>
    </rPh>
    <rPh sb="51" eb="53">
      <t>ゲンショウ</t>
    </rPh>
    <rPh sb="53" eb="54">
      <t>オヨ</t>
    </rPh>
    <rPh sb="55" eb="57">
      <t>ユウケイ</t>
    </rPh>
    <rPh sb="57" eb="59">
      <t>コテイ</t>
    </rPh>
    <rPh sb="59" eb="61">
      <t>シサン</t>
    </rPh>
    <rPh sb="61" eb="63">
      <t>ゲンカ</t>
    </rPh>
    <rPh sb="63" eb="65">
      <t>ショウキャク</t>
    </rPh>
    <rPh sb="65" eb="66">
      <t>ヒ</t>
    </rPh>
    <rPh sb="67" eb="69">
      <t>ゾウカ</t>
    </rPh>
    <rPh sb="72" eb="74">
      <t>シュウシ</t>
    </rPh>
    <rPh sb="74" eb="76">
      <t>ヒリツ</t>
    </rPh>
    <rPh sb="77" eb="79">
      <t>ゲンショウ</t>
    </rPh>
    <rPh sb="198" eb="199">
      <t>アラ</t>
    </rPh>
    <rPh sb="201" eb="203">
      <t>キギョウ</t>
    </rPh>
    <rPh sb="203" eb="204">
      <t>サイ</t>
    </rPh>
    <rPh sb="205" eb="207">
      <t>カリイ</t>
    </rPh>
    <rPh sb="209" eb="210">
      <t>オコナ</t>
    </rPh>
    <rPh sb="213" eb="215">
      <t>ショウカン</t>
    </rPh>
    <rPh sb="216" eb="217">
      <t>スス</t>
    </rPh>
    <rPh sb="271" eb="272">
      <t>オヨ</t>
    </rPh>
    <rPh sb="273" eb="275">
      <t>ユウシュウ</t>
    </rPh>
    <rPh sb="275" eb="276">
      <t>リツ</t>
    </rPh>
    <rPh sb="277" eb="279">
      <t>コウジョウ</t>
    </rPh>
    <rPh sb="409" eb="410">
      <t>トウ</t>
    </rPh>
    <rPh sb="413" eb="415">
      <t>ロウスイ</t>
    </rPh>
    <rPh sb="415" eb="417">
      <t>カショ</t>
    </rPh>
    <rPh sb="418" eb="420">
      <t>ソウキ</t>
    </rPh>
    <rPh sb="420" eb="422">
      <t>ハッケン</t>
    </rPh>
    <rPh sb="428" eb="430">
      <t>ルイジ</t>
    </rPh>
    <rPh sb="430" eb="432">
      <t>ダンタイ</t>
    </rPh>
    <rPh sb="434" eb="435">
      <t>タカ</t>
    </rPh>
    <rPh sb="445" eb="447">
      <t>ケイソウ</t>
    </rPh>
    <rPh sb="447" eb="449">
      <t>カンシ</t>
    </rPh>
    <rPh sb="450" eb="452">
      <t>キョウカ</t>
    </rPh>
    <rPh sb="468" eb="469">
      <t>オコナ</t>
    </rPh>
    <rPh sb="470" eb="471">
      <t>サラ</t>
    </rPh>
    <rPh sb="481" eb="482">
      <t>ツト</t>
    </rPh>
    <phoneticPr fontId="4"/>
  </si>
  <si>
    <t>①有形固定資産減価償却率
類似団体より高い比率となっている。老朽化した施設・設備の計画的な更新を行う必要がある。
②管路経年化率
類似団体より低い水準となっているが、経年が進んでおり、今後管路経年化率は上昇傾向となることが見込まれる。
③管路更新率
類似団体よりも低い水準となっているが、管路経年化率が上昇しているため、アセットマネジメントにより計画的に管路の更新を進める必要がある。</t>
    <rPh sb="19" eb="20">
      <t>タカ</t>
    </rPh>
    <rPh sb="21" eb="23">
      <t>ヒリツ</t>
    </rPh>
    <rPh sb="30" eb="33">
      <t>ロウキュウカ</t>
    </rPh>
    <rPh sb="35" eb="37">
      <t>シセツ</t>
    </rPh>
    <rPh sb="38" eb="40">
      <t>セツビ</t>
    </rPh>
    <rPh sb="151" eb="153">
      <t>ジョウショウ</t>
    </rPh>
    <rPh sb="173" eb="176">
      <t>ケイカクテキ</t>
    </rPh>
    <rPh sb="177" eb="179">
      <t>カンロ</t>
    </rPh>
    <rPh sb="180" eb="182">
      <t>コウシン</t>
    </rPh>
    <rPh sb="183" eb="184">
      <t>スス</t>
    </rPh>
    <rPh sb="186" eb="188">
      <t>ヒツヨウ</t>
    </rPh>
    <phoneticPr fontId="4"/>
  </si>
  <si>
    <t>　R元年度は経常収支比率が100％を上回っており、今後とも水を供給するための経費はほぼ給水収益で賄うことができる予定であり、現金の支払能力も確保している。また、企業債も類似団体と比べ低く抑えられているため、経営基盤の健全性は図られているといえる。
　しかしながら、給水収益は減少傾向にあり、さらなる経費の圧縮に努めなければならない。
　また、R4年度以降に増加する管路更新に向けて、アセットマネジメントによる計画的な更新と財源確保が必要である。
　H28年度末には経営戦略を策定しており、R2年度にはアセットマネジメントを策定する予定であり、さらなる経営基盤の向上に取り組む。</t>
    <rPh sb="2" eb="3">
      <t>ガン</t>
    </rPh>
    <rPh sb="246" eb="248">
      <t>ネンド</t>
    </rPh>
    <rPh sb="261" eb="263">
      <t>サクテイ</t>
    </rPh>
    <rPh sb="265" eb="26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</si>
</sst>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0.71</c:v>
                </c:pt>
                <c:pt idx="1">
                  <c:v>0.36</c:v>
                </c:pt>
                <c:pt idx="2">
                  <c:v>0.27</c:v>
                </c:pt>
                <c:pt idx="3">
                  <c:v>0.28000000000000003</c:v>
                </c:pt>
                <c:pt idx="4">
                  <c:v>0.1</c:v>
                </c:pt>
              </c:numCache>
            </c:numRef>
          </c:val>
          <c:extLst>
            <c:ext xmlns:c16="http://schemas.microsoft.com/office/drawing/2014/chart" uri="{C3380CC4-5D6E-409C-BE32-E72D297353CC}">
              <c16:uniqueId val="{00000000-86C7-43D6-8163-FEC59CCF856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86C7-43D6-8163-FEC59CCF856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52.19</c:v>
                </c:pt>
                <c:pt idx="1">
                  <c:v>54.15</c:v>
                </c:pt>
                <c:pt idx="2">
                  <c:v>55.08</c:v>
                </c:pt>
                <c:pt idx="3">
                  <c:v>53.94</c:v>
                </c:pt>
                <c:pt idx="4">
                  <c:v>52.15</c:v>
                </c:pt>
              </c:numCache>
            </c:numRef>
          </c:val>
          <c:extLst>
            <c:ext xmlns:c16="http://schemas.microsoft.com/office/drawing/2014/chart" uri="{C3380CC4-5D6E-409C-BE32-E72D297353CC}">
              <c16:uniqueId val="{00000000-505E-4E4E-9645-58371861366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505E-4E4E-9645-58371861366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87.03</c:v>
                </c:pt>
                <c:pt idx="1">
                  <c:v>83.16</c:v>
                </c:pt>
                <c:pt idx="2">
                  <c:v>82.36</c:v>
                </c:pt>
                <c:pt idx="3">
                  <c:v>85.05</c:v>
                </c:pt>
                <c:pt idx="4">
                  <c:v>84.63</c:v>
                </c:pt>
              </c:numCache>
            </c:numRef>
          </c:val>
          <c:extLst>
            <c:ext xmlns:c16="http://schemas.microsoft.com/office/drawing/2014/chart" uri="{C3380CC4-5D6E-409C-BE32-E72D297353CC}">
              <c16:uniqueId val="{00000000-10D8-4C45-AD89-B558B03793E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10D8-4C45-AD89-B558B03793E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107.67</c:v>
                </c:pt>
                <c:pt idx="1">
                  <c:v>101.83</c:v>
                </c:pt>
                <c:pt idx="2">
                  <c:v>98.4</c:v>
                </c:pt>
                <c:pt idx="3">
                  <c:v>105.6</c:v>
                </c:pt>
                <c:pt idx="4">
                  <c:v>100.24</c:v>
                </c:pt>
              </c:numCache>
            </c:numRef>
          </c:val>
          <c:extLst>
            <c:ext xmlns:c16="http://schemas.microsoft.com/office/drawing/2014/chart" uri="{C3380CC4-5D6E-409C-BE32-E72D297353CC}">
              <c16:uniqueId val="{00000000-39E3-4D3B-B32F-C620325C9F7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39E3-4D3B-B32F-C620325C9F7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47.68</c:v>
                </c:pt>
                <c:pt idx="1">
                  <c:v>47.85</c:v>
                </c:pt>
                <c:pt idx="2">
                  <c:v>49.21</c:v>
                </c:pt>
                <c:pt idx="3">
                  <c:v>51.01</c:v>
                </c:pt>
                <c:pt idx="4">
                  <c:v>53.02</c:v>
                </c:pt>
              </c:numCache>
            </c:numRef>
          </c:val>
          <c:extLst>
            <c:ext xmlns:c16="http://schemas.microsoft.com/office/drawing/2014/chart" uri="{C3380CC4-5D6E-409C-BE32-E72D297353CC}">
              <c16:uniqueId val="{00000000-EA2F-4F27-8287-B14E09B7667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EA2F-4F27-8287-B14E09B7667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1.94</c:v>
                </c:pt>
                <c:pt idx="1">
                  <c:v>1.84</c:v>
                </c:pt>
                <c:pt idx="2">
                  <c:v>2.31</c:v>
                </c:pt>
                <c:pt idx="3">
                  <c:v>7.02</c:v>
                </c:pt>
                <c:pt idx="4">
                  <c:v>8.7899999999999991</c:v>
                </c:pt>
              </c:numCache>
            </c:numRef>
          </c:val>
          <c:extLst>
            <c:ext xmlns:c16="http://schemas.microsoft.com/office/drawing/2014/chart" uri="{C3380CC4-5D6E-409C-BE32-E72D297353CC}">
              <c16:uniqueId val="{00000000-C4DC-48EB-ABE4-2C87879BC60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C4DC-48EB-ABE4-2C87879BC60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AE-40E1-BF85-9EF954C29F8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BAAE-40E1-BF85-9EF954C29F8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984.74</c:v>
                </c:pt>
                <c:pt idx="1">
                  <c:v>868.66</c:v>
                </c:pt>
                <c:pt idx="2">
                  <c:v>1132.5899999999999</c:v>
                </c:pt>
                <c:pt idx="3">
                  <c:v>1173.48</c:v>
                </c:pt>
                <c:pt idx="4">
                  <c:v>1021.77</c:v>
                </c:pt>
              </c:numCache>
            </c:numRef>
          </c:val>
          <c:extLst>
            <c:ext xmlns:c16="http://schemas.microsoft.com/office/drawing/2014/chart" uri="{C3380CC4-5D6E-409C-BE32-E72D297353CC}">
              <c16:uniqueId val="{00000000-3504-480F-BA0D-9FE8802FE96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3504-480F-BA0D-9FE8802FE96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172.35</c:v>
                </c:pt>
                <c:pt idx="1">
                  <c:v>178.14</c:v>
                </c:pt>
                <c:pt idx="2">
                  <c:v>184.22</c:v>
                </c:pt>
                <c:pt idx="3">
                  <c:v>172.48</c:v>
                </c:pt>
                <c:pt idx="4">
                  <c:v>165.88</c:v>
                </c:pt>
              </c:numCache>
            </c:numRef>
          </c:val>
          <c:extLst>
            <c:ext xmlns:c16="http://schemas.microsoft.com/office/drawing/2014/chart" uri="{C3380CC4-5D6E-409C-BE32-E72D297353CC}">
              <c16:uniqueId val="{00000000-9FD5-45FB-80F5-7DC675CAFB4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9FD5-45FB-80F5-7DC675CAFB4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104.19</c:v>
                </c:pt>
                <c:pt idx="1">
                  <c:v>98.08</c:v>
                </c:pt>
                <c:pt idx="2">
                  <c:v>94.65</c:v>
                </c:pt>
                <c:pt idx="3">
                  <c:v>98.44</c:v>
                </c:pt>
                <c:pt idx="4">
                  <c:v>94.88</c:v>
                </c:pt>
              </c:numCache>
            </c:numRef>
          </c:val>
          <c:extLst>
            <c:ext xmlns:c16="http://schemas.microsoft.com/office/drawing/2014/chart" uri="{C3380CC4-5D6E-409C-BE32-E72D297353CC}">
              <c16:uniqueId val="{00000000-505B-4FA2-B1C7-C7E5809F3E2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505B-4FA2-B1C7-C7E5809F3E2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239.06</c:v>
                </c:pt>
                <c:pt idx="1">
                  <c:v>255.23</c:v>
                </c:pt>
                <c:pt idx="2">
                  <c:v>244.21</c:v>
                </c:pt>
                <c:pt idx="3">
                  <c:v>233.48</c:v>
                </c:pt>
                <c:pt idx="4">
                  <c:v>241.69</c:v>
                </c:pt>
              </c:numCache>
            </c:numRef>
          </c:val>
          <c:extLst>
            <c:ext xmlns:c16="http://schemas.microsoft.com/office/drawing/2014/chart" uri="{C3380CC4-5D6E-409C-BE32-E72D297353CC}">
              <c16:uniqueId val="{00000000-4867-4EC6-BA42-2E62A169234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4867-4EC6-BA42-2E62A169234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L21" zoomScale="70" zoomScaleNormal="70" workbookViewId="0">
      <selection activeCell="CC30" sqref="CC30"/>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山形県　村山市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23664</v>
      </c>
      <c r="AM8" s="61"/>
      <c r="AN8" s="61"/>
      <c r="AO8" s="61"/>
      <c r="AP8" s="61"/>
      <c r="AQ8" s="61"/>
      <c r="AR8" s="61"/>
      <c r="AS8" s="61"/>
      <c r="AT8" s="52">
        <f>データ!$S$6</f>
        <v>196.98</v>
      </c>
      <c r="AU8" s="53"/>
      <c r="AV8" s="53"/>
      <c r="AW8" s="53"/>
      <c r="AX8" s="53"/>
      <c r="AY8" s="53"/>
      <c r="AZ8" s="53"/>
      <c r="BA8" s="53"/>
      <c r="BB8" s="54">
        <f>データ!$T$6</f>
        <v>120.13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85.92</v>
      </c>
      <c r="J10" s="53"/>
      <c r="K10" s="53"/>
      <c r="L10" s="53"/>
      <c r="M10" s="53"/>
      <c r="N10" s="53"/>
      <c r="O10" s="64"/>
      <c r="P10" s="54">
        <f>データ!$P$6</f>
        <v>99.86</v>
      </c>
      <c r="Q10" s="54"/>
      <c r="R10" s="54"/>
      <c r="S10" s="54"/>
      <c r="T10" s="54"/>
      <c r="U10" s="54"/>
      <c r="V10" s="54"/>
      <c r="W10" s="61">
        <f>データ!$Q$6</f>
        <v>4070</v>
      </c>
      <c r="X10" s="61"/>
      <c r="Y10" s="61"/>
      <c r="Z10" s="61"/>
      <c r="AA10" s="61"/>
      <c r="AB10" s="61"/>
      <c r="AC10" s="61"/>
      <c r="AD10" s="2"/>
      <c r="AE10" s="2"/>
      <c r="AF10" s="2"/>
      <c r="AG10" s="2"/>
      <c r="AH10" s="4"/>
      <c r="AI10" s="4"/>
      <c r="AJ10" s="4"/>
      <c r="AK10" s="4"/>
      <c r="AL10" s="61">
        <f>データ!$U$6</f>
        <v>23473</v>
      </c>
      <c r="AM10" s="61"/>
      <c r="AN10" s="61"/>
      <c r="AO10" s="61"/>
      <c r="AP10" s="61"/>
      <c r="AQ10" s="61"/>
      <c r="AR10" s="61"/>
      <c r="AS10" s="61"/>
      <c r="AT10" s="52">
        <f>データ!$V$6</f>
        <v>56.82</v>
      </c>
      <c r="AU10" s="53"/>
      <c r="AV10" s="53"/>
      <c r="AW10" s="53"/>
      <c r="AX10" s="53"/>
      <c r="AY10" s="53"/>
      <c r="AZ10" s="53"/>
      <c r="BA10" s="53"/>
      <c r="BB10" s="54">
        <f>データ!$W$6</f>
        <v>413.11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87" t="s">
        <v>25</v>
      </c>
      <c r="BM14" s="88"/>
      <c r="BN14" s="88"/>
      <c r="BO14" s="88"/>
      <c r="BP14" s="88"/>
      <c r="BQ14" s="88"/>
      <c r="BR14" s="88"/>
      <c r="BS14" s="88"/>
      <c r="BT14" s="88"/>
      <c r="BU14" s="88"/>
      <c r="BV14" s="88"/>
      <c r="BW14" s="88"/>
      <c r="BX14" s="88"/>
      <c r="BY14" s="88"/>
      <c r="BZ14" s="8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90"/>
      <c r="BM15" s="91"/>
      <c r="BN15" s="91"/>
      <c r="BO15" s="91"/>
      <c r="BP15" s="91"/>
      <c r="BQ15" s="91"/>
      <c r="BR15" s="91"/>
      <c r="BS15" s="91"/>
      <c r="BT15" s="91"/>
      <c r="BU15" s="91"/>
      <c r="BV15" s="91"/>
      <c r="BW15" s="91"/>
      <c r="BX15" s="91"/>
      <c r="BY15" s="91"/>
      <c r="BZ15" s="9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o7pHUPCmjfEm+4fEQF4/jQ9SFXpLlcrslUWXt//jO34WEUwK/B1O4TwoGTiny/T/7hRjERDWfOAEGYbp3hT1mw==" saltValue="Mqvb/bvS293yPgzL2trmt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62081</v>
      </c>
      <c r="D6" s="34">
        <f t="shared" si="3"/>
        <v>46</v>
      </c>
      <c r="E6" s="34">
        <f t="shared" si="3"/>
        <v>1</v>
      </c>
      <c r="F6" s="34">
        <f t="shared" si="3"/>
        <v>0</v>
      </c>
      <c r="G6" s="34">
        <f t="shared" si="3"/>
        <v>1</v>
      </c>
      <c r="H6" s="34" t="str">
        <f t="shared" si="3"/>
        <v>山形県　村山市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85.92</v>
      </c>
      <c r="P6" s="35">
        <f t="shared" si="3"/>
        <v>99.86</v>
      </c>
      <c r="Q6" s="35">
        <f t="shared" si="3"/>
        <v>4070</v>
      </c>
      <c r="R6" s="35">
        <f t="shared" si="3"/>
        <v>23664</v>
      </c>
      <c r="S6" s="35">
        <f t="shared" si="3"/>
        <v>196.98</v>
      </c>
      <c r="T6" s="35">
        <f t="shared" si="3"/>
        <v>120.13</v>
      </c>
      <c r="U6" s="35">
        <f t="shared" si="3"/>
        <v>23473</v>
      </c>
      <c r="V6" s="35">
        <f t="shared" si="3"/>
        <v>56.82</v>
      </c>
      <c r="W6" s="35">
        <f t="shared" si="3"/>
        <v>413.11</v>
      </c>
      <c r="X6" s="36">
        <f>IF(X7="",NA(),X7)</f>
        <v>107.67</v>
      </c>
      <c r="Y6" s="36">
        <f t="shared" ref="Y6:AG6" si="4">IF(Y7="",NA(),Y7)</f>
        <v>101.83</v>
      </c>
      <c r="Z6" s="36">
        <f t="shared" si="4"/>
        <v>98.4</v>
      </c>
      <c r="AA6" s="36">
        <f t="shared" si="4"/>
        <v>105.6</v>
      </c>
      <c r="AB6" s="36">
        <f t="shared" si="4"/>
        <v>100.24</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984.74</v>
      </c>
      <c r="AU6" s="36">
        <f t="shared" ref="AU6:BC6" si="6">IF(AU7="",NA(),AU7)</f>
        <v>868.66</v>
      </c>
      <c r="AV6" s="36">
        <f t="shared" si="6"/>
        <v>1132.5899999999999</v>
      </c>
      <c r="AW6" s="36">
        <f t="shared" si="6"/>
        <v>1173.48</v>
      </c>
      <c r="AX6" s="36">
        <f t="shared" si="6"/>
        <v>1021.77</v>
      </c>
      <c r="AY6" s="36">
        <f t="shared" si="6"/>
        <v>391.54</v>
      </c>
      <c r="AZ6" s="36">
        <f t="shared" si="6"/>
        <v>384.34</v>
      </c>
      <c r="BA6" s="36">
        <f t="shared" si="6"/>
        <v>359.47</v>
      </c>
      <c r="BB6" s="36">
        <f t="shared" si="6"/>
        <v>369.69</v>
      </c>
      <c r="BC6" s="36">
        <f t="shared" si="6"/>
        <v>379.08</v>
      </c>
      <c r="BD6" s="35" t="str">
        <f>IF(BD7="","",IF(BD7="-","【-】","【"&amp;SUBSTITUTE(TEXT(BD7,"#,##0.00"),"-","△")&amp;"】"))</f>
        <v>【264.97】</v>
      </c>
      <c r="BE6" s="36">
        <f>IF(BE7="",NA(),BE7)</f>
        <v>172.35</v>
      </c>
      <c r="BF6" s="36">
        <f t="shared" ref="BF6:BN6" si="7">IF(BF7="",NA(),BF7)</f>
        <v>178.14</v>
      </c>
      <c r="BG6" s="36">
        <f t="shared" si="7"/>
        <v>184.22</v>
      </c>
      <c r="BH6" s="36">
        <f t="shared" si="7"/>
        <v>172.48</v>
      </c>
      <c r="BI6" s="36">
        <f t="shared" si="7"/>
        <v>165.88</v>
      </c>
      <c r="BJ6" s="36">
        <f t="shared" si="7"/>
        <v>386.97</v>
      </c>
      <c r="BK6" s="36">
        <f t="shared" si="7"/>
        <v>380.58</v>
      </c>
      <c r="BL6" s="36">
        <f t="shared" si="7"/>
        <v>401.79</v>
      </c>
      <c r="BM6" s="36">
        <f t="shared" si="7"/>
        <v>402.99</v>
      </c>
      <c r="BN6" s="36">
        <f t="shared" si="7"/>
        <v>398.98</v>
      </c>
      <c r="BO6" s="35" t="str">
        <f>IF(BO7="","",IF(BO7="-","【-】","【"&amp;SUBSTITUTE(TEXT(BO7,"#,##0.00"),"-","△")&amp;"】"))</f>
        <v>【266.61】</v>
      </c>
      <c r="BP6" s="36">
        <f>IF(BP7="",NA(),BP7)</f>
        <v>104.19</v>
      </c>
      <c r="BQ6" s="36">
        <f t="shared" ref="BQ6:BY6" si="8">IF(BQ7="",NA(),BQ7)</f>
        <v>98.08</v>
      </c>
      <c r="BR6" s="36">
        <f t="shared" si="8"/>
        <v>94.65</v>
      </c>
      <c r="BS6" s="36">
        <f t="shared" si="8"/>
        <v>98.44</v>
      </c>
      <c r="BT6" s="36">
        <f t="shared" si="8"/>
        <v>94.88</v>
      </c>
      <c r="BU6" s="36">
        <f t="shared" si="8"/>
        <v>101.72</v>
      </c>
      <c r="BV6" s="36">
        <f t="shared" si="8"/>
        <v>102.38</v>
      </c>
      <c r="BW6" s="36">
        <f t="shared" si="8"/>
        <v>100.12</v>
      </c>
      <c r="BX6" s="36">
        <f t="shared" si="8"/>
        <v>98.66</v>
      </c>
      <c r="BY6" s="36">
        <f t="shared" si="8"/>
        <v>98.64</v>
      </c>
      <c r="BZ6" s="35" t="str">
        <f>IF(BZ7="","",IF(BZ7="-","【-】","【"&amp;SUBSTITUTE(TEXT(BZ7,"#,##0.00"),"-","△")&amp;"】"))</f>
        <v>【103.24】</v>
      </c>
      <c r="CA6" s="36">
        <f>IF(CA7="",NA(),CA7)</f>
        <v>239.06</v>
      </c>
      <c r="CB6" s="36">
        <f t="shared" ref="CB6:CJ6" si="9">IF(CB7="",NA(),CB7)</f>
        <v>255.23</v>
      </c>
      <c r="CC6" s="36">
        <f t="shared" si="9"/>
        <v>244.21</v>
      </c>
      <c r="CD6" s="36">
        <f t="shared" si="9"/>
        <v>233.48</v>
      </c>
      <c r="CE6" s="36">
        <f t="shared" si="9"/>
        <v>241.69</v>
      </c>
      <c r="CF6" s="36">
        <f t="shared" si="9"/>
        <v>168.2</v>
      </c>
      <c r="CG6" s="36">
        <f t="shared" si="9"/>
        <v>168.67</v>
      </c>
      <c r="CH6" s="36">
        <f t="shared" si="9"/>
        <v>174.97</v>
      </c>
      <c r="CI6" s="36">
        <f t="shared" si="9"/>
        <v>178.59</v>
      </c>
      <c r="CJ6" s="36">
        <f t="shared" si="9"/>
        <v>178.92</v>
      </c>
      <c r="CK6" s="35" t="str">
        <f>IF(CK7="","",IF(CK7="-","【-】","【"&amp;SUBSTITUTE(TEXT(CK7,"#,##0.00"),"-","△")&amp;"】"))</f>
        <v>【168.38】</v>
      </c>
      <c r="CL6" s="36">
        <f>IF(CL7="",NA(),CL7)</f>
        <v>52.19</v>
      </c>
      <c r="CM6" s="36">
        <f t="shared" ref="CM6:CU6" si="10">IF(CM7="",NA(),CM7)</f>
        <v>54.15</v>
      </c>
      <c r="CN6" s="36">
        <f t="shared" si="10"/>
        <v>55.08</v>
      </c>
      <c r="CO6" s="36">
        <f t="shared" si="10"/>
        <v>53.94</v>
      </c>
      <c r="CP6" s="36">
        <f t="shared" si="10"/>
        <v>52.15</v>
      </c>
      <c r="CQ6" s="36">
        <f t="shared" si="10"/>
        <v>54.77</v>
      </c>
      <c r="CR6" s="36">
        <f t="shared" si="10"/>
        <v>54.92</v>
      </c>
      <c r="CS6" s="36">
        <f t="shared" si="10"/>
        <v>55.63</v>
      </c>
      <c r="CT6" s="36">
        <f t="shared" si="10"/>
        <v>55.03</v>
      </c>
      <c r="CU6" s="36">
        <f t="shared" si="10"/>
        <v>55.14</v>
      </c>
      <c r="CV6" s="35" t="str">
        <f>IF(CV7="","",IF(CV7="-","【-】","【"&amp;SUBSTITUTE(TEXT(CV7,"#,##0.00"),"-","△")&amp;"】"))</f>
        <v>【60.00】</v>
      </c>
      <c r="CW6" s="36">
        <f>IF(CW7="",NA(),CW7)</f>
        <v>87.03</v>
      </c>
      <c r="CX6" s="36">
        <f t="shared" ref="CX6:DF6" si="11">IF(CX7="",NA(),CX7)</f>
        <v>83.16</v>
      </c>
      <c r="CY6" s="36">
        <f t="shared" si="11"/>
        <v>82.36</v>
      </c>
      <c r="CZ6" s="36">
        <f t="shared" si="11"/>
        <v>85.05</v>
      </c>
      <c r="DA6" s="36">
        <f t="shared" si="11"/>
        <v>84.63</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47.68</v>
      </c>
      <c r="DI6" s="36">
        <f t="shared" ref="DI6:DQ6" si="12">IF(DI7="",NA(),DI7)</f>
        <v>47.85</v>
      </c>
      <c r="DJ6" s="36">
        <f t="shared" si="12"/>
        <v>49.21</v>
      </c>
      <c r="DK6" s="36">
        <f t="shared" si="12"/>
        <v>51.01</v>
      </c>
      <c r="DL6" s="36">
        <f t="shared" si="12"/>
        <v>53.02</v>
      </c>
      <c r="DM6" s="36">
        <f t="shared" si="12"/>
        <v>47.46</v>
      </c>
      <c r="DN6" s="36">
        <f t="shared" si="12"/>
        <v>48.49</v>
      </c>
      <c r="DO6" s="36">
        <f t="shared" si="12"/>
        <v>48.05</v>
      </c>
      <c r="DP6" s="36">
        <f t="shared" si="12"/>
        <v>48.87</v>
      </c>
      <c r="DQ6" s="36">
        <f t="shared" si="12"/>
        <v>49.92</v>
      </c>
      <c r="DR6" s="35" t="str">
        <f>IF(DR7="","",IF(DR7="-","【-】","【"&amp;SUBSTITUTE(TEXT(DR7,"#,##0.00"),"-","△")&amp;"】"))</f>
        <v>【49.59】</v>
      </c>
      <c r="DS6" s="36">
        <f>IF(DS7="",NA(),DS7)</f>
        <v>1.94</v>
      </c>
      <c r="DT6" s="36">
        <f t="shared" ref="DT6:EB6" si="13">IF(DT7="",NA(),DT7)</f>
        <v>1.84</v>
      </c>
      <c r="DU6" s="36">
        <f t="shared" si="13"/>
        <v>2.31</v>
      </c>
      <c r="DV6" s="36">
        <f t="shared" si="13"/>
        <v>7.02</v>
      </c>
      <c r="DW6" s="36">
        <f t="shared" si="13"/>
        <v>8.7899999999999991</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0.71</v>
      </c>
      <c r="EE6" s="36">
        <f t="shared" ref="EE6:EM6" si="14">IF(EE7="",NA(),EE7)</f>
        <v>0.36</v>
      </c>
      <c r="EF6" s="36">
        <f t="shared" si="14"/>
        <v>0.27</v>
      </c>
      <c r="EG6" s="36">
        <f t="shared" si="14"/>
        <v>0.28000000000000003</v>
      </c>
      <c r="EH6" s="36">
        <f t="shared" si="14"/>
        <v>0.1</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62081</v>
      </c>
      <c r="D7" s="38">
        <v>46</v>
      </c>
      <c r="E7" s="38">
        <v>1</v>
      </c>
      <c r="F7" s="38">
        <v>0</v>
      </c>
      <c r="G7" s="38">
        <v>1</v>
      </c>
      <c r="H7" s="38" t="s">
        <v>93</v>
      </c>
      <c r="I7" s="38" t="s">
        <v>94</v>
      </c>
      <c r="J7" s="38" t="s">
        <v>95</v>
      </c>
      <c r="K7" s="38" t="s">
        <v>96</v>
      </c>
      <c r="L7" s="38" t="s">
        <v>97</v>
      </c>
      <c r="M7" s="38" t="s">
        <v>98</v>
      </c>
      <c r="N7" s="39" t="s">
        <v>99</v>
      </c>
      <c r="O7" s="39">
        <v>85.92</v>
      </c>
      <c r="P7" s="39">
        <v>99.86</v>
      </c>
      <c r="Q7" s="39">
        <v>4070</v>
      </c>
      <c r="R7" s="39">
        <v>23664</v>
      </c>
      <c r="S7" s="39">
        <v>196.98</v>
      </c>
      <c r="T7" s="39">
        <v>120.13</v>
      </c>
      <c r="U7" s="39">
        <v>23473</v>
      </c>
      <c r="V7" s="39">
        <v>56.82</v>
      </c>
      <c r="W7" s="39">
        <v>413.11</v>
      </c>
      <c r="X7" s="39">
        <v>107.67</v>
      </c>
      <c r="Y7" s="39">
        <v>101.83</v>
      </c>
      <c r="Z7" s="39">
        <v>98.4</v>
      </c>
      <c r="AA7" s="39">
        <v>105.6</v>
      </c>
      <c r="AB7" s="39">
        <v>100.24</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984.74</v>
      </c>
      <c r="AU7" s="39">
        <v>868.66</v>
      </c>
      <c r="AV7" s="39">
        <v>1132.5899999999999</v>
      </c>
      <c r="AW7" s="39">
        <v>1173.48</v>
      </c>
      <c r="AX7" s="39">
        <v>1021.77</v>
      </c>
      <c r="AY7" s="39">
        <v>391.54</v>
      </c>
      <c r="AZ7" s="39">
        <v>384.34</v>
      </c>
      <c r="BA7" s="39">
        <v>359.47</v>
      </c>
      <c r="BB7" s="39">
        <v>369.69</v>
      </c>
      <c r="BC7" s="39">
        <v>379.08</v>
      </c>
      <c r="BD7" s="39">
        <v>264.97000000000003</v>
      </c>
      <c r="BE7" s="39">
        <v>172.35</v>
      </c>
      <c r="BF7" s="39">
        <v>178.14</v>
      </c>
      <c r="BG7" s="39">
        <v>184.22</v>
      </c>
      <c r="BH7" s="39">
        <v>172.48</v>
      </c>
      <c r="BI7" s="39">
        <v>165.88</v>
      </c>
      <c r="BJ7" s="39">
        <v>386.97</v>
      </c>
      <c r="BK7" s="39">
        <v>380.58</v>
      </c>
      <c r="BL7" s="39">
        <v>401.79</v>
      </c>
      <c r="BM7" s="39">
        <v>402.99</v>
      </c>
      <c r="BN7" s="39">
        <v>398.98</v>
      </c>
      <c r="BO7" s="39">
        <v>266.61</v>
      </c>
      <c r="BP7" s="39">
        <v>104.19</v>
      </c>
      <c r="BQ7" s="39">
        <v>98.08</v>
      </c>
      <c r="BR7" s="39">
        <v>94.65</v>
      </c>
      <c r="BS7" s="39">
        <v>98.44</v>
      </c>
      <c r="BT7" s="39">
        <v>94.88</v>
      </c>
      <c r="BU7" s="39">
        <v>101.72</v>
      </c>
      <c r="BV7" s="39">
        <v>102.38</v>
      </c>
      <c r="BW7" s="39">
        <v>100.12</v>
      </c>
      <c r="BX7" s="39">
        <v>98.66</v>
      </c>
      <c r="BY7" s="39">
        <v>98.64</v>
      </c>
      <c r="BZ7" s="39">
        <v>103.24</v>
      </c>
      <c r="CA7" s="39">
        <v>239.06</v>
      </c>
      <c r="CB7" s="39">
        <v>255.23</v>
      </c>
      <c r="CC7" s="39">
        <v>244.21</v>
      </c>
      <c r="CD7" s="39">
        <v>233.48</v>
      </c>
      <c r="CE7" s="39">
        <v>241.69</v>
      </c>
      <c r="CF7" s="39">
        <v>168.2</v>
      </c>
      <c r="CG7" s="39">
        <v>168.67</v>
      </c>
      <c r="CH7" s="39">
        <v>174.97</v>
      </c>
      <c r="CI7" s="39">
        <v>178.59</v>
      </c>
      <c r="CJ7" s="39">
        <v>178.92</v>
      </c>
      <c r="CK7" s="39">
        <v>168.38</v>
      </c>
      <c r="CL7" s="39">
        <v>52.19</v>
      </c>
      <c r="CM7" s="39">
        <v>54.15</v>
      </c>
      <c r="CN7" s="39">
        <v>55.08</v>
      </c>
      <c r="CO7" s="39">
        <v>53.94</v>
      </c>
      <c r="CP7" s="39">
        <v>52.15</v>
      </c>
      <c r="CQ7" s="39">
        <v>54.77</v>
      </c>
      <c r="CR7" s="39">
        <v>54.92</v>
      </c>
      <c r="CS7" s="39">
        <v>55.63</v>
      </c>
      <c r="CT7" s="39">
        <v>55.03</v>
      </c>
      <c r="CU7" s="39">
        <v>55.14</v>
      </c>
      <c r="CV7" s="39">
        <v>60</v>
      </c>
      <c r="CW7" s="39">
        <v>87.03</v>
      </c>
      <c r="CX7" s="39">
        <v>83.16</v>
      </c>
      <c r="CY7" s="39">
        <v>82.36</v>
      </c>
      <c r="CZ7" s="39">
        <v>85.05</v>
      </c>
      <c r="DA7" s="39">
        <v>84.63</v>
      </c>
      <c r="DB7" s="39">
        <v>82.89</v>
      </c>
      <c r="DC7" s="39">
        <v>82.66</v>
      </c>
      <c r="DD7" s="39">
        <v>82.04</v>
      </c>
      <c r="DE7" s="39">
        <v>81.900000000000006</v>
      </c>
      <c r="DF7" s="39">
        <v>81.39</v>
      </c>
      <c r="DG7" s="39">
        <v>89.8</v>
      </c>
      <c r="DH7" s="39">
        <v>47.68</v>
      </c>
      <c r="DI7" s="39">
        <v>47.85</v>
      </c>
      <c r="DJ7" s="39">
        <v>49.21</v>
      </c>
      <c r="DK7" s="39">
        <v>51.01</v>
      </c>
      <c r="DL7" s="39">
        <v>53.02</v>
      </c>
      <c r="DM7" s="39">
        <v>47.46</v>
      </c>
      <c r="DN7" s="39">
        <v>48.49</v>
      </c>
      <c r="DO7" s="39">
        <v>48.05</v>
      </c>
      <c r="DP7" s="39">
        <v>48.87</v>
      </c>
      <c r="DQ7" s="39">
        <v>49.92</v>
      </c>
      <c r="DR7" s="39">
        <v>49.59</v>
      </c>
      <c r="DS7" s="39">
        <v>1.94</v>
      </c>
      <c r="DT7" s="39">
        <v>1.84</v>
      </c>
      <c r="DU7" s="39">
        <v>2.31</v>
      </c>
      <c r="DV7" s="39">
        <v>7.02</v>
      </c>
      <c r="DW7" s="39">
        <v>8.7899999999999991</v>
      </c>
      <c r="DX7" s="39">
        <v>9.7100000000000009</v>
      </c>
      <c r="DY7" s="39">
        <v>12.79</v>
      </c>
      <c r="DZ7" s="39">
        <v>13.39</v>
      </c>
      <c r="EA7" s="39">
        <v>14.85</v>
      </c>
      <c r="EB7" s="39">
        <v>16.88</v>
      </c>
      <c r="EC7" s="39">
        <v>19.440000000000001</v>
      </c>
      <c r="ED7" s="39">
        <v>0.71</v>
      </c>
      <c r="EE7" s="39">
        <v>0.36</v>
      </c>
      <c r="EF7" s="39">
        <v>0.27</v>
      </c>
      <c r="EG7" s="39">
        <v>0.28000000000000003</v>
      </c>
      <c r="EH7" s="39">
        <v>0.1</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竹村 浩</cp:lastModifiedBy>
  <cp:lastPrinted>2021-01-25T02:26:47Z</cp:lastPrinted>
  <dcterms:created xsi:type="dcterms:W3CDTF">2020-12-04T02:03:51Z</dcterms:created>
  <dcterms:modified xsi:type="dcterms:W3CDTF">2021-02-01T00:55:46Z</dcterms:modified>
  <cp:category/>
</cp:coreProperties>
</file>