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I:\004_財政係\09　財政状況資料集\R07（R06決算）\"/>
    </mc:Choice>
  </mc:AlternateContent>
  <xr:revisionPtr revIDLastSave="0" documentId="13_ncr:1_{ACCDAE0C-5AB3-4BF7-9F4E-49F88E1014DF}" xr6:coauthVersionLast="47" xr6:coauthVersionMax="47" xr10:uidLastSave="{00000000-0000-0000-0000-000000000000}"/>
  <bookViews>
    <workbookView xWindow="-120" yWindow="-120" windowWidth="29040" windowHeight="175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C35" i="10"/>
  <c r="CO34" i="10"/>
  <c r="CO35" i="10" s="1"/>
  <c r="CO36" i="10" s="1"/>
  <c r="BW34" i="10"/>
  <c r="BW35" i="10" s="1"/>
  <c r="BW36" i="10" s="1"/>
  <c r="BW37" i="10" s="1"/>
  <c r="BW38" i="10" s="1"/>
  <c r="BW39" i="10" s="1"/>
  <c r="BW40" i="10" s="1"/>
  <c r="BW41" i="10" s="1"/>
  <c r="BW42"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<sst xmlns="http://schemas.openxmlformats.org/spreadsheetml/2006/main" count="1082" uniqueCount="566">
  <si>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</si>
  <si>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</si>
  <si>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</si>
  <si>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</si>
  <si>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</si>
  <si>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</si>
  <si>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</si>
  <si>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</si>
  <si>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</si>
  <si>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</si>
  <si>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</si>
  <si>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</si>
  <si>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</si>
  <si>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</si>
  <si>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</si>
  <si>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</si>
  <si>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</si>
  <si>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</si>
  <si>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</si>
  <si>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</si>
  <si>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</si>
  <si>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</si>
  <si>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</si>
  <si>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</si>
  <si>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</si>
  <si>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</si>
  <si>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</si>
  <si>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</si>
  <si>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</si>
  <si>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</si>
  <si>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</si>
  <si>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</si>
  <si>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</si>
  <si>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</si>
  <si>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</si>
  <si>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</si>
  <si>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</si>
  <si>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</si>
  <si>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</si>
  <si>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</si>
  <si>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</si>
  <si>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</si>
  <si>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</si>
  <si>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</si>
  <si>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</si>
  <si>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</si>
  <si>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</si>
  <si>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</si>
  <si>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</si>
  <si>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</si>
  <si>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</si>
  <si>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</si>
  <si>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</si>
  <si>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</si>
  <si>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</si>
  <si>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</si>
  <si>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</si>
  <si>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</si>
  <si>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</si>
  <si>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</si>
  <si>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</si>
  <si>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</si>
  <si>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</si>
  <si>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</si>
  <si>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</si>
  <si>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</si>
  <si>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</si>
  <si>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</si>
  <si>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</si>
  <si>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</si>
  <si>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</si>
  <si>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</si>
  <si>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</si>
  <si>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</si>
  <si>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</si>
  <si>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</si>
  <si>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</si>
  <si>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</si>
  <si>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</si>
  <si>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</si>
  <si>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</si>
  <si>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</si>
  <si>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</si>
  <si>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</si>
  <si>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</si>
  <si>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</si>
  <si>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</si>
  <si>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</si>
  <si>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</si>
  <si>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</si>
  <si>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</si>
  <si>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</si>
  <si>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</si>
  <si>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</si>
  <si>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村山市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</si>
  <si>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</si>
  <si>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</si>
  <si>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</si>
  <si>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</si>
  <si>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</si>
  <si>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</si>
  <si>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</si>
  <si>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</si>
  <si>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</si>
  <si>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</si>
  <si>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</si>
  <si>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</si>
  <si>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</si>
  <si>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</si>
  <si>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</si>
  <si>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</si>
  <si>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</si>
  <si>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</si>
  <si>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</si>
  <si>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</si>
  <si>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</si>
  <si>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</si>
  <si>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</si>
  <si>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</si>
  <si>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</si>
  <si>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</si>
  <si>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</si>
  <si>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</si>
  <si>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</si>
  <si>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</si>
  <si>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</si>
  <si>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</si>
  <si>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</si>
  <si>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</si>
  <si>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</si>
  <si>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</si>
  <si>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</si>
  <si>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</si>
  <si>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</si>
  <si>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</si>
  <si>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</si>
  <si>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</si>
  <si>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</si>
  <si>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</si>
  <si>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</si>
  <si>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</si>
  <si>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</si>
  <si>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</si>
  <si>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</si>
  <si>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</si>
  <si>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</si>
  <si>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</si>
  <si>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</si>
  <si>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</si>
  <si>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</si>
  <si>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</si>
  <si>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</si>
  <si>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</si>
  <si>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</si>
  <si>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</si>
  <si>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</si>
  <si>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</si>
  <si>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</si>
  <si>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</si>
  <si>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</si>
  <si>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</si>
  <si>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</si>
  <si>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</si>
  <si>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</si>
  <si>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</si>
  <si>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</si>
  <si>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</si>
  <si>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</si>
  <si>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</si>
  <si>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</si>
  <si>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</si>
  <si>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</si>
  <si>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</si>
  <si>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</si>
  <si>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</si>
  <si>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</si>
  <si>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</si>
  <si>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</si>
  <si>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</si>
  <si>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</si>
  <si>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</si>
  <si>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</si>
  <si>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</si>
  <si>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</si>
  <si>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</si>
  <si>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</si>
  <si>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</si>
  <si>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</si>
  <si>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</si>
  <si>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</si>
  <si>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</si>
  <si>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</si>
  <si>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</si>
  <si>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</si>
  <si>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</si>
  <si>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</si>
  <si>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</si>
  <si>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</si>
  <si>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</si>
  <si>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</si>
  <si>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</si>
  <si>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</si>
  <si>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</si>
  <si>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</si>
  <si>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</si>
  <si>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</si>
  <si>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</si>
  <si>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</si>
  <si>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</si>
  <si>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</si>
  <si>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</si>
  <si>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</si>
  <si>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</si>
  <si>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</si>
  <si>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</si>
  <si>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</si>
  <si>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</si>
  <si>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</si>
  <si>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</si>
  <si>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</si>
  <si>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</si>
  <si>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</si>
  <si>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</si>
  <si>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</si>
  <si>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</si>
  <si>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</si>
  <si>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</si>
  <si>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</si>
  <si>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</si>
  <si>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</si>
  <si>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</si>
  <si>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</si>
  <si>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</si>
  <si>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</si>
  <si>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</si>
  <si>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</si>
  <si>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</si>
  <si>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</si>
  <si>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</si>
  <si>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</si>
  <si>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</si>
  <si>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</si>
  <si>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</si>
  <si>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</si>
  <si>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</si>
  <si>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</si>
  <si>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</si>
  <si>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</si>
  <si>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</si>
  <si>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</si>
  <si>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</si>
  <si>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</si>
  <si>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</si>
  <si>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</si>
  <si>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</si>
  <si>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</si>
  <si>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</si>
  <si>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</si>
  <si>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</si>
  <si>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</si>
  <si>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</si>
  <si>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</si>
  <si>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</si>
  <si>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</si>
  <si>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</si>
  <si>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</si>
  <si>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</si>
  <si>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</si>
  <si>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</si>
  <si>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</si>
  <si>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</si>
  <si>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</si>
  <si>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</si>
  <si>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</si>
  <si>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</si>
  <si>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</si>
  <si>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</si>
  <si>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</si>
  <si>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</si>
  <si>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</si>
  <si>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</si>
  <si>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</si>
  <si>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</si>
  <si>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</si>
  <si>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</si>
  <si>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</si>
  <si>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</si>
  <si>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</si>
  <si>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</si>
  <si>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</si>
  <si>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</si>
  <si>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</si>
  <si>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</si>
  <si>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</si>
  <si>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</si>
  <si>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</si>
  <si>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</si>
  <si>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</si>
  <si>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</si>
  <si>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</si>
  <si>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</si>
  <si>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</si>
  <si>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</si>
  <si>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</si>
  <si>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</si>
  <si>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</si>
  <si>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</si>
  <si>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</si>
  <si>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</si>
  <si>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</si>
  <si>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</si>
  <si>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</si>
  <si>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</si>
  <si>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</si>
  <si>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</si>
  <si>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</si>
  <si>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</si>
  <si>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</si>
  <si>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</si>
  <si>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</si>
  <si>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</si>
  <si>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</si>
  <si>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</si>
  <si>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</si>
  <si>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</si>
  <si>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</si>
  <si>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</si>
  <si>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</si>
  <si>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</si>
  <si>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</si>
  <si>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</si>
  <si>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</si>
  <si>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</si>
  <si>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</si>
  <si>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</si>
  <si>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</si>
  <si>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</si>
  <si>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</si>
  <si>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</si>
  <si>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</si>
  <si>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</si>
  <si>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</si>
  <si>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</si>
  <si>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</si>
  <si>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</si>
  <si>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</si>
  <si>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</si>
  <si>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</si>
  <si>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</si>
  <si>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</si>
  <si>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</si>
  <si>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</si>
  <si>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</si>
  <si>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</si>
  <si>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</si>
  <si>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</si>
  <si>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</si>
  <si>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</si>
  <si>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</si>
  <si>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</si>
  <si>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</si>
  <si>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</si>
  <si>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</si>
  <si>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</si>
  <si>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</si>
  <si>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</si>
  <si>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</si>
  <si>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</si>
  <si>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</si>
  <si>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</si>
  <si>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</si>
  <si>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</si>
  <si>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</si>
  <si>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</si>
  <si>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</si>
  <si>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</si>
  <si>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</si>
  <si>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</si>
  <si>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</si>
  <si>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</si>
  <si>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</si>
  <si>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</si>
  <si>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</si>
  <si>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</si>
  <si>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</si>
  <si>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</si>
  <si>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</si>
  <si>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</si>
  <si>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</si>
  <si>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村山市国民健康保険事業特別会計</t>
    <phoneticPr fontId="5"/>
  </si>
  <si>
    <t>村山市介護保険事業特別会計</t>
    <phoneticPr fontId="5"/>
  </si>
  <si>
    <t>村山市後期高齢者医療事業特別会計</t>
    <phoneticPr fontId="5"/>
  </si>
  <si>
    <t>村山市水道事業会計</t>
    <phoneticPr fontId="5"/>
  </si>
  <si>
    <t>法適用企業</t>
    <phoneticPr fontId="5"/>
  </si>
  <si>
    <t>村山市下水道事業会計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</si>
  <si>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</si>
  <si>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</si>
  <si>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</si>
  <si>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</si>
  <si>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</si>
  <si>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</si>
  <si>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</si>
  <si>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</si>
  <si>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</si>
  <si>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</si>
  <si>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</si>
  <si>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</si>
  <si>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</si>
  <si>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</si>
  <si>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</si>
  <si>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</si>
  <si>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</si>
  <si>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</si>
  <si>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</si>
  <si>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</si>
  <si>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</si>
  <si>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</si>
  <si>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</si>
  <si>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</si>
  <si>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</si>
  <si>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</si>
  <si>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</si>
  <si>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</si>
  <si>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</si>
  <si>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</si>
  <si>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</si>
  <si>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</si>
  <si>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</si>
  <si>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</si>
  <si>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</si>
  <si>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</si>
  <si>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</si>
  <si>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</si>
  <si>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</si>
  <si>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</si>
  <si>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</si>
  <si>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</si>
  <si>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</si>
  <si>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</si>
  <si>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</si>
  <si>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</si>
  <si>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</si>
  <si>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</si>
  <si>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</si>
  <si>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</si>
  <si>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</si>
  <si>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</si>
  <si>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</si>
  <si>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</si>
  <si>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</si>
  <si>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</si>
  <si>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</si>
  <si>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</si>
  <si>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</si>
  <si>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</si>
  <si>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</si>
  <si>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</si>
  <si>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</si>
  <si>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</si>
  <si>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</si>
  <si>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</si>
  <si>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</si>
  <si>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</si>
  <si>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</si>
  <si>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</si>
  <si>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</si>
  <si>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</si>
  <si>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</si>
  <si>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</si>
  <si>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</si>
  <si>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</si>
  <si>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</si>
  <si>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</si>
  <si>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</si>
  <si>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</si>
  <si>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</si>
  <si>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</si>
  <si>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</si>
  <si>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</si>
  <si>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</si>
  <si>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</si>
  <si>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</si>
  <si>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</si>
  <si>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</si>
  <si>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</si>
  <si>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</si>
  <si>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</si>
  <si>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</si>
  <si>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</si>
  <si>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</si>
  <si>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</si>
  <si>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</si>
  <si>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</si>
  <si>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</si>
  <si>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</si>
  <si>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</si>
  <si>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</si>
  <si>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</si>
  <si>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</si>
  <si>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</si>
  <si>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</si>
  <si>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</si>
  <si>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</si>
  <si>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</si>
  <si>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</si>
  <si>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</si>
  <si>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</si>
  <si>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</si>
  <si>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</si>
  <si>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</si>
  <si>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</si>
  <si>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</si>
  <si>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</si>
  <si>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</si>
  <si>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</si>
  <si>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</si>
  <si>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</si>
  <si>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</si>
  <si>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</si>
  <si>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</si>
  <si>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</si>
  <si>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</si>
  <si>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</si>
  <si>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</si>
  <si>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</si>
  <si>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</si>
  <si>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</si>
  <si>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</si>
  <si>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</si>
  <si>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</si>
  <si>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1.85</t>
  </si>
  <si>
    <t>▲ 5.24</t>
  </si>
  <si>
    <t>▲ 8.87</t>
  </si>
  <si>
    <t>▲ 9.81</t>
  </si>
  <si>
    <t>村山市水道事業会計</t>
  </si>
  <si>
    <t>一般会計</t>
  </si>
  <si>
    <t>村山市下水道事業会計</t>
  </si>
  <si>
    <t>村山市介護保険事業特別会計</t>
  </si>
  <si>
    <t>村山市国民健康保険事業特別会計</t>
  </si>
  <si>
    <t>村山市後期高齢者医療事業特別会計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</si>
  <si>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</si>
  <si>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</si>
  <si>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</si>
  <si>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</si>
  <si>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</si>
  <si>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</si>
  <si>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</si>
  <si>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</si>
  <si>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北村山広域行政事務組合</t>
    <rPh sb="0" eb="1">
      <t>キタ</t>
    </rPh>
    <rPh sb="1" eb="3">
      <t>ムラヤマ</t>
    </rPh>
    <rPh sb="3" eb="5">
      <t>コウイキ</t>
    </rPh>
    <rPh sb="5" eb="7">
      <t>ギョウセイ</t>
    </rPh>
    <rPh sb="7" eb="9">
      <t>ジム</t>
    </rPh>
    <rPh sb="9" eb="11">
      <t>クミアイ</t>
    </rPh>
    <phoneticPr fontId="2"/>
  </si>
  <si>
    <t>東根市外二市一町共立衛生処理組合</t>
    <rPh sb="0" eb="3">
      <t>ヒガシネシ</t>
    </rPh>
    <rPh sb="3" eb="4">
      <t>ソト</t>
    </rPh>
    <rPh sb="4" eb="6">
      <t>ニシ</t>
    </rPh>
    <rPh sb="6" eb="8">
      <t>イッチョウ</t>
    </rPh>
    <rPh sb="8" eb="10">
      <t>キョウリツ</t>
    </rPh>
    <rPh sb="10" eb="12">
      <t>エイセイ</t>
    </rPh>
    <rPh sb="12" eb="14">
      <t>ショリ</t>
    </rPh>
    <rPh sb="14" eb="16">
      <t>クミアイ</t>
    </rPh>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</si>
  <si>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</si>
  <si>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</si>
  <si>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河北町ほか２市広域斎場事務組合</t>
    <rPh sb="0" eb="3">
      <t>カホクチョウ</t>
    </rPh>
    <rPh sb="6" eb="7">
      <t>シ</t>
    </rPh>
    <rPh sb="7" eb="9">
      <t>コウイキ</t>
    </rPh>
    <rPh sb="9" eb="11">
      <t>サイジョウ</t>
    </rPh>
    <rPh sb="11" eb="13">
      <t>ジム</t>
    </rPh>
    <rPh sb="13" eb="15">
      <t>クミアイ</t>
    </rPh>
    <phoneticPr fontId="2"/>
  </si>
  <si>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</si>
  <si>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</si>
  <si>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北村山公立病院組合</t>
    <rPh sb="0" eb="1">
      <t>キタ</t>
    </rPh>
    <rPh sb="1" eb="3">
      <t>ムラヤマ</t>
    </rPh>
    <rPh sb="3" eb="5">
      <t>コウリツ</t>
    </rPh>
    <rPh sb="5" eb="7">
      <t>ビョウイン</t>
    </rPh>
    <rPh sb="7" eb="9">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</si>
  <si>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</si>
  <si>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t>
    <phoneticPr fontId="2"/>
  </si>
  <si>
    <t>（株）村山市余暇開発公社</t>
    <rPh sb="1" eb="2">
      <t>カブ</t>
    </rPh>
    <rPh sb="3" eb="6">
      <t>ムラヤマシ</t>
    </rPh>
    <rPh sb="6" eb="8">
      <t>ヨカ</t>
    </rPh>
    <rPh sb="8" eb="10">
      <t>カイハツ</t>
    </rPh>
    <rPh sb="10" eb="12">
      <t>コウシャ</t>
    </rPh>
    <phoneticPr fontId="2"/>
  </si>
  <si>
    <t>村山市スポーツ協会</t>
    <rPh sb="0" eb="3">
      <t>ムラヤマシ</t>
    </rPh>
    <rPh sb="7" eb="9">
      <t>キョウカイ</t>
    </rPh>
    <phoneticPr fontId="2"/>
  </si>
  <si>
    <t>村山市土地開発公社</t>
    <rPh sb="0" eb="3">
      <t>ムラヤマシ</t>
    </rPh>
    <rPh sb="3" eb="5">
      <t>トチ</t>
    </rPh>
    <rPh sb="5" eb="7">
      <t>カイハツ</t>
    </rPh>
    <rPh sb="7" eb="9">
      <t>コウシャ</t>
    </rPh>
    <phoneticPr fontId="2"/>
  </si>
  <si>
    <t>ふるさとづくり基金</t>
    <rPh sb="7" eb="9">
      <t>キキン</t>
    </rPh>
    <phoneticPr fontId="2"/>
  </si>
  <si>
    <t>公共施設等整備基金</t>
    <rPh sb="0" eb="2">
      <t>コウキョウ</t>
    </rPh>
    <rPh sb="2" eb="4">
      <t>シセツ</t>
    </rPh>
    <rPh sb="4" eb="5">
      <t>トウ</t>
    </rPh>
    <rPh sb="5" eb="7">
      <t>セイビ</t>
    </rPh>
    <rPh sb="7" eb="9">
      <t>キキン</t>
    </rPh>
    <phoneticPr fontId="2"/>
  </si>
  <si>
    <t>余暇開発施設整備基金</t>
    <rPh sb="0" eb="2">
      <t>ヨカ</t>
    </rPh>
    <rPh sb="2" eb="4">
      <t>カイハツ</t>
    </rPh>
    <rPh sb="4" eb="6">
      <t>シセツ</t>
    </rPh>
    <rPh sb="6" eb="8">
      <t>セイビ</t>
    </rPh>
    <rPh sb="8" eb="10">
      <t>キキン</t>
    </rPh>
    <phoneticPr fontId="2"/>
  </si>
  <si>
    <t>夢応援奨学基金</t>
    <phoneticPr fontId="2"/>
  </si>
  <si>
    <t>中小企業緊急融資支援基金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</si>
</sst>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92919</c:v>
                </c:pt>
                <c:pt idx="2">
                  <c:v>103663</c:v>
                </c:pt>
                <c:pt idx="3">
                  <c:v>92012</c:v>
                </c:pt>
                <c:pt idx="4">
                  <c:v>91317</c:v>
                </c:pt>
              </c:numCache>
            </c:numRef>
          </c:val>
          <c:smooth val="0"/>
          <c:extLst>
            <c:ext xmlns:c16="http://schemas.microsoft.com/office/drawing/2014/chart" uri="{C3380CC4-5D6E-409C-BE32-E72D297353CC}">
              <c16:uniqueId val="{00000000-8D59-42D5-B918-3ED3D0DB35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81905</c:v>
                </c:pt>
                <c:pt idx="1">
                  <c:v>89449</c:v>
                </c:pt>
                <c:pt idx="2">
                  <c:v>93537</c:v>
                </c:pt>
                <c:pt idx="3">
                  <c:v>98433</c:v>
                </c:pt>
                <c:pt idx="4">
                  <c:v>109107</c:v>
                </c:pt>
              </c:numCache>
            </c:numRef>
          </c:val>
          <c:smooth val="0"/>
          <c:extLst>
            <c:ext xmlns:c16="http://schemas.microsoft.com/office/drawing/2014/chart" uri="{C3380CC4-5D6E-409C-BE32-E72D297353CC}">
              <c16:uniqueId val="{00000001-8D59-42D5-B918-3ED3D0DB35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16.690000000000001</c:v>
                </c:pt>
                <c:pt idx="1">
                  <c:v>18.489999999999998</c:v>
                </c:pt>
                <c:pt idx="2">
                  <c:v>15.86</c:v>
                </c:pt>
                <c:pt idx="3">
                  <c:v>14.12</c:v>
                </c:pt>
                <c:pt idx="4">
                  <c:v>11.04</c:v>
                </c:pt>
              </c:numCache>
            </c:numRef>
          </c:val>
          <c:extLst>
            <c:ext xmlns:c16="http://schemas.microsoft.com/office/drawing/2014/chart" uri="{C3380CC4-5D6E-409C-BE32-E72D297353CC}">
              <c16:uniqueId val="{00000000-CEF9-45C0-A405-881A28D911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c:v>
                </c:pt>
                <c:pt idx="1">
                  <c:v>13.85</c:v>
                </c:pt>
                <c:pt idx="2">
                  <c:v>21.09</c:v>
                </c:pt>
                <c:pt idx="3">
                  <c:v>20.88</c:v>
                </c:pt>
                <c:pt idx="4">
                  <c:v>20.75</c:v>
                </c:pt>
              </c:numCache>
            </c:numRef>
          </c:val>
          <c:extLst>
            <c:ext xmlns:c16="http://schemas.microsoft.com/office/drawing/2014/chart" uri="{C3380CC4-5D6E-409C-BE32-E72D297353CC}">
              <c16:uniqueId val="{00000001-CEF9-45C0-A405-881A28D911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4.8</c:v>
                </c:pt>
                <c:pt idx="1">
                  <c:v>-1.85</c:v>
                </c:pt>
                <c:pt idx="2">
                  <c:v>-5.24</c:v>
                </c:pt>
                <c:pt idx="3">
                  <c:v>-8.8699999999999992</c:v>
                </c:pt>
                <c:pt idx="4">
                  <c:v>-9.81</c:v>
                </c:pt>
              </c:numCache>
            </c:numRef>
          </c:val>
          <c:smooth val="0"/>
          <c:extLst>
            <c:ext xmlns:c16="http://schemas.microsoft.com/office/drawing/2014/chart" uri="{C3380CC4-5D6E-409C-BE32-E72D297353CC}">
              <c16:uniqueId val="{00000002-CEF9-45C0-A405-881A28D911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895-46A8-9E7A-72266FF1F8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95-46A8-9E7A-72266FF1F8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95-46A8-9E7A-72266FF1F8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895-46A8-9E7A-72266FF1F83B}"/>
            </c:ext>
          </c:extLst>
        </c:ser>
        <c:ser>
          <c:idx val="4"/>
          <c:order val="4"/>
          <c:tx>
            <c:strRef>
              <c:f>データシート!$A$31</c:f>
              <c:strCache>
                <c:ptCount val="1"/>
                <c:pt idx="0">
                  <c:v>村山市後期高齢者医療事業特別会計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0.05</c:v>
                </c:pt>
                <c:pt idx="4">
                  <c:v>#N/A</c:v>
                </c:pt>
                <c:pt idx="5">
                  <c:v>0.08</c:v>
                </c:pt>
                <c:pt idx="6">
                  <c:v>#N/A</c:v>
                </c:pt>
                <c:pt idx="7">
                  <c:v>0.13</c:v>
                </c:pt>
                <c:pt idx="8">
                  <c:v>#N/A</c:v>
                </c:pt>
                <c:pt idx="9">
                  <c:v>0.13</c:v>
                </c:pt>
              </c:numCache>
            </c:numRef>
          </c:val>
          <c:extLst>
            <c:ext xmlns:c16="http://schemas.microsoft.com/office/drawing/2014/chart" uri="{C3380CC4-5D6E-409C-BE32-E72D297353CC}">
              <c16:uniqueId val="{00000004-3895-46A8-9E7A-72266FF1F83B}"/>
            </c:ext>
          </c:extLst>
        </c:ser>
        <c:ser>
          <c:idx val="5"/>
          <c:order val="5"/>
          <c:tx>
            <c:strRef>
              <c:f>データシート!$A$32</c:f>
              <c:strCache>
                <c:ptCount val="1"/>
                <c:pt idx="0">
                  <c:v>村山市国民健康保険事業特別会計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1.6</c:v>
                </c:pt>
                <c:pt idx="4">
                  <c:v>#N/A</c:v>
                </c:pt>
                <c:pt idx="5">
                  <c:v>0.97</c:v>
                </c:pt>
                <c:pt idx="6">
                  <c:v>#N/A</c:v>
                </c:pt>
                <c:pt idx="7">
                  <c:v>0.97</c:v>
                </c:pt>
                <c:pt idx="8">
                  <c:v>#N/A</c:v>
                </c:pt>
                <c:pt idx="9">
                  <c:v>0.56000000000000005</c:v>
                </c:pt>
              </c:numCache>
            </c:numRef>
          </c:val>
          <c:extLst>
            <c:ext xmlns:c16="http://schemas.microsoft.com/office/drawing/2014/chart" uri="{C3380CC4-5D6E-409C-BE32-E72D297353CC}">
              <c16:uniqueId val="{00000005-3895-46A8-9E7A-72266FF1F83B}"/>
            </c:ext>
          </c:extLst>
        </c:ser>
        <c:ser>
          <c:idx val="6"/>
          <c:order val="6"/>
          <c:tx>
            <c:strRef>
              <c:f>データシート!$A$33</c:f>
              <c:strCache>
                <c:ptCount val="1"/>
                <c:pt idx="0">
                  <c:v>村山市介護保険事業特別会計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1.1399999999999999</c:v>
                </c:pt>
                <c:pt idx="2">
                  <c:v>#N/A</c:v>
                </c:pt>
                <c:pt idx="3">
                  <c:v>1.42</c:v>
                </c:pt>
                <c:pt idx="4">
                  <c:v>#N/A</c:v>
                </c:pt>
                <c:pt idx="5">
                  <c:v>1.71</c:v>
                </c:pt>
                <c:pt idx="6">
                  <c:v>#N/A</c:v>
                </c:pt>
                <c:pt idx="7">
                  <c:v>1.53</c:v>
                </c:pt>
                <c:pt idx="8">
                  <c:v>#N/A</c:v>
                </c:pt>
                <c:pt idx="9">
                  <c:v>1.02</c:v>
                </c:pt>
              </c:numCache>
            </c:numRef>
          </c:val>
          <c:extLst>
            <c:ext xmlns:c16="http://schemas.microsoft.com/office/drawing/2014/chart" uri="{C3380CC4-5D6E-409C-BE32-E72D297353CC}">
              <c16:uniqueId val="{00000006-3895-46A8-9E7A-72266FF1F83B}"/>
            </c:ext>
          </c:extLst>
        </c:ser>
        <c:ser>
          <c:idx val="7"/>
          <c:order val="7"/>
          <c:tx>
            <c:strRef>
              <c:f>データシート!$A$34</c:f>
              <c:strCache>
                <c:ptCount val="1"/>
                <c:pt idx="0">
                  <c:v>村山市下水道事業会計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0.62</c:v>
                </c:pt>
                <c:pt idx="2">
                  <c:v>#N/A</c:v>
                </c:pt>
                <c:pt idx="3">
                  <c:v>0.86</c:v>
                </c:pt>
                <c:pt idx="4">
                  <c:v>#N/A</c:v>
                </c:pt>
                <c:pt idx="5">
                  <c:v>1.21</c:v>
                </c:pt>
                <c:pt idx="6">
                  <c:v>#N/A</c:v>
                </c:pt>
                <c:pt idx="7">
                  <c:v>1.23</c:v>
                </c:pt>
                <c:pt idx="8">
                  <c:v>#N/A</c:v>
                </c:pt>
                <c:pt idx="9">
                  <c:v>1.5</c:v>
                </c:pt>
              </c:numCache>
            </c:numRef>
          </c:val>
          <c:extLst>
            <c:ext xmlns:c16="http://schemas.microsoft.com/office/drawing/2014/chart" uri="{C3380CC4-5D6E-409C-BE32-E72D297353CC}">
              <c16:uniqueId val="{00000007-3895-46A8-9E7A-72266FF1F8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16.68</c:v>
                </c:pt>
                <c:pt idx="2">
                  <c:v>#N/A</c:v>
                </c:pt>
                <c:pt idx="3">
                  <c:v>18.48</c:v>
                </c:pt>
                <c:pt idx="4">
                  <c:v>#N/A</c:v>
                </c:pt>
                <c:pt idx="5">
                  <c:v>15.86</c:v>
                </c:pt>
                <c:pt idx="6">
                  <c:v>#N/A</c:v>
                </c:pt>
                <c:pt idx="7">
                  <c:v>14.11</c:v>
                </c:pt>
                <c:pt idx="8">
                  <c:v>#N/A</c:v>
                </c:pt>
                <c:pt idx="9">
                  <c:v>11.04</c:v>
                </c:pt>
              </c:numCache>
            </c:numRef>
          </c:val>
          <c:extLst>
            <c:ext xmlns:c16="http://schemas.microsoft.com/office/drawing/2014/chart" uri="{C3380CC4-5D6E-409C-BE32-E72D297353CC}">
              <c16:uniqueId val="{00000008-3895-46A8-9E7A-72266FF1F83B}"/>
            </c:ext>
          </c:extLst>
        </c:ser>
        <c:ser>
          <c:idx val="9"/>
          <c:order val="9"/>
          <c:tx>
            <c:strRef>
              <c:f>データシート!$A$36</c:f>
              <c:strCache>
                <c:ptCount val="1"/>
                <c:pt idx="0">
                  <c:v>村山市水道事業会計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20.63</c:v>
                </c:pt>
                <c:pt idx="2">
                  <c:v>#N/A</c:v>
                </c:pt>
                <c:pt idx="3">
                  <c:v>19.96</c:v>
                </c:pt>
                <c:pt idx="4">
                  <c:v>#N/A</c:v>
                </c:pt>
                <c:pt idx="5">
                  <c:v>21.01</c:v>
                </c:pt>
                <c:pt idx="6">
                  <c:v>#N/A</c:v>
                </c:pt>
                <c:pt idx="7">
                  <c:v>20.59</c:v>
                </c:pt>
                <c:pt idx="8">
                  <c:v>#N/A</c:v>
                </c:pt>
                <c:pt idx="9">
                  <c:v>18.600000000000001</c:v>
                </c:pt>
              </c:numCache>
            </c:numRef>
          </c:val>
          <c:extLst>
            <c:ext xmlns:c16="http://schemas.microsoft.com/office/drawing/2014/chart" uri="{C3380CC4-5D6E-409C-BE32-E72D297353CC}">
              <c16:uniqueId val="{00000009-3895-46A8-9E7A-72266FF1F8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1345</c:v>
                </c:pt>
                <c:pt idx="5">
                  <c:v>1351</c:v>
                </c:pt>
                <c:pt idx="8">
                  <c:v>1368</c:v>
                </c:pt>
                <c:pt idx="11">
                  <c:v>1378</c:v>
                </c:pt>
                <c:pt idx="14">
                  <c:v>1359</c:v>
                </c:pt>
              </c:numCache>
            </c:numRef>
          </c:val>
          <c:extLst>
            <c:ext xmlns:c16="http://schemas.microsoft.com/office/drawing/2014/chart" uri="{C3380CC4-5D6E-409C-BE32-E72D297353CC}">
              <c16:uniqueId val="{00000000-6ACD-486F-A14B-257F9FE2B1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CD-486F-A14B-257F9FE2B1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6ACD-486F-A14B-257F9FE2B1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109</c:v>
                </c:pt>
                <c:pt idx="3">
                  <c:v>89</c:v>
                </c:pt>
                <c:pt idx="6">
                  <c:v>61</c:v>
                </c:pt>
                <c:pt idx="9">
                  <c:v>71</c:v>
                </c:pt>
                <c:pt idx="12">
                  <c:v>96</c:v>
                </c:pt>
              </c:numCache>
            </c:numRef>
          </c:val>
          <c:extLst>
            <c:ext xmlns:c16="http://schemas.microsoft.com/office/drawing/2014/chart" uri="{C3380CC4-5D6E-409C-BE32-E72D297353CC}">
              <c16:uniqueId val="{00000003-6ACD-486F-A14B-257F9FE2B1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475</c:v>
                </c:pt>
                <c:pt idx="3">
                  <c:v>483</c:v>
                </c:pt>
                <c:pt idx="6">
                  <c:v>483</c:v>
                </c:pt>
                <c:pt idx="9">
                  <c:v>472</c:v>
                </c:pt>
                <c:pt idx="12">
                  <c:v>386</c:v>
                </c:pt>
              </c:numCache>
            </c:numRef>
          </c:val>
          <c:extLst>
            <c:ext xmlns:c16="http://schemas.microsoft.com/office/drawing/2014/chart" uri="{C3380CC4-5D6E-409C-BE32-E72D297353CC}">
              <c16:uniqueId val="{00000004-6ACD-486F-A14B-257F9FE2B1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CD-486F-A14B-257F9FE2B1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CD-486F-A14B-257F9FE2B1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1299</c:v>
                </c:pt>
                <c:pt idx="3">
                  <c:v>1298</c:v>
                </c:pt>
                <c:pt idx="6">
                  <c:v>1398</c:v>
                </c:pt>
                <c:pt idx="9">
                  <c:v>1432</c:v>
                </c:pt>
                <c:pt idx="12">
                  <c:v>1501</c:v>
                </c:pt>
              </c:numCache>
            </c:numRef>
          </c:val>
          <c:extLst>
            <c:ext xmlns:c16="http://schemas.microsoft.com/office/drawing/2014/chart" uri="{C3380CC4-5D6E-409C-BE32-E72D297353CC}">
              <c16:uniqueId val="{00000007-6ACD-486F-A14B-257F9FE2B1C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540</c:v>
                </c:pt>
                <c:pt idx="2">
                  <c:v>#N/A</c:v>
                </c:pt>
                <c:pt idx="3">
                  <c:v>#N/A</c:v>
                </c:pt>
                <c:pt idx="4">
                  <c:v>520</c:v>
                </c:pt>
                <c:pt idx="5">
                  <c:v>#N/A</c:v>
                </c:pt>
                <c:pt idx="6">
                  <c:v>#N/A</c:v>
                </c:pt>
                <c:pt idx="7">
                  <c:v>575</c:v>
                </c:pt>
                <c:pt idx="8">
                  <c:v>#N/A</c:v>
                </c:pt>
                <c:pt idx="9">
                  <c:v>#N/A</c:v>
                </c:pt>
                <c:pt idx="10">
                  <c:v>598</c:v>
                </c:pt>
                <c:pt idx="11">
                  <c:v>#N/A</c:v>
                </c:pt>
                <c:pt idx="12">
                  <c:v>#N/A</c:v>
                </c:pt>
                <c:pt idx="13">
                  <c:v>625</c:v>
                </c:pt>
                <c:pt idx="14">
                  <c:v>#N/A</c:v>
                </c:pt>
              </c:numCache>
            </c:numRef>
          </c:val>
          <c:smooth val="0"/>
          <c:extLst>
            <c:ext xmlns:c16="http://schemas.microsoft.com/office/drawing/2014/chart" uri="{C3380CC4-5D6E-409C-BE32-E72D297353CC}">
              <c16:uniqueId val="{00000008-6ACD-486F-A14B-257F9FE2B1C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12850</c:v>
                </c:pt>
                <c:pt idx="5">
                  <c:v>12916</c:v>
                </c:pt>
                <c:pt idx="8">
                  <c:v>12058</c:v>
                </c:pt>
                <c:pt idx="11">
                  <c:v>12251</c:v>
                </c:pt>
                <c:pt idx="14">
                  <c:v>11326</c:v>
                </c:pt>
              </c:numCache>
            </c:numRef>
          </c:val>
          <c:extLst>
            <c:ext xmlns:c16="http://schemas.microsoft.com/office/drawing/2014/chart" uri="{C3380CC4-5D6E-409C-BE32-E72D297353CC}">
              <c16:uniqueId val="{00000000-38D7-45BA-B7D5-6DE43B5705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1372</c:v>
                </c:pt>
                <c:pt idx="5">
                  <c:v>1284</c:v>
                </c:pt>
                <c:pt idx="8">
                  <c:v>1201</c:v>
                </c:pt>
                <c:pt idx="11">
                  <c:v>1189</c:v>
                </c:pt>
                <c:pt idx="14">
                  <c:v>1320</c:v>
                </c:pt>
              </c:numCache>
            </c:numRef>
          </c:val>
          <c:extLst>
            <c:ext xmlns:c16="http://schemas.microsoft.com/office/drawing/2014/chart" uri="{C3380CC4-5D6E-409C-BE32-E72D297353CC}">
              <c16:uniqueId val="{00000001-38D7-45BA-B7D5-6DE43B5705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2507</c:v>
                </c:pt>
                <c:pt idx="5">
                  <c:v>3454</c:v>
                </c:pt>
                <c:pt idx="8">
                  <c:v>4582</c:v>
                </c:pt>
                <c:pt idx="11">
                  <c:v>5620</c:v>
                </c:pt>
                <c:pt idx="14">
                  <c:v>6290</c:v>
                </c:pt>
              </c:numCache>
            </c:numRef>
          </c:val>
          <c:extLst>
            <c:ext xmlns:c16="http://schemas.microsoft.com/office/drawing/2014/chart" uri="{C3380CC4-5D6E-409C-BE32-E72D297353CC}">
              <c16:uniqueId val="{00000002-38D7-45BA-B7D5-6DE43B5705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D7-45BA-B7D5-6DE43B5705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D7-45BA-B7D5-6DE43B5705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150</c:v>
                </c:pt>
                <c:pt idx="3">
                  <c:v>125</c:v>
                </c:pt>
                <c:pt idx="6">
                  <c:v>93</c:v>
                </c:pt>
                <c:pt idx="9">
                  <c:v>61</c:v>
                </c:pt>
                <c:pt idx="12">
                  <c:v>30</c:v>
                </c:pt>
              </c:numCache>
            </c:numRef>
          </c:val>
          <c:extLst>
            <c:ext xmlns:c16="http://schemas.microsoft.com/office/drawing/2014/chart" uri="{C3380CC4-5D6E-409C-BE32-E72D297353CC}">
              <c16:uniqueId val="{00000005-38D7-45BA-B7D5-6DE43B5705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2215</c:v>
                </c:pt>
                <c:pt idx="3">
                  <c:v>2155</c:v>
                </c:pt>
                <c:pt idx="6">
                  <c:v>2084</c:v>
                </c:pt>
                <c:pt idx="9">
                  <c:v>2039</c:v>
                </c:pt>
                <c:pt idx="12">
                  <c:v>2045</c:v>
                </c:pt>
              </c:numCache>
            </c:numRef>
          </c:val>
          <c:extLst>
            <c:ext xmlns:c16="http://schemas.microsoft.com/office/drawing/2014/chart" uri="{C3380CC4-5D6E-409C-BE32-E72D297353CC}">
              <c16:uniqueId val="{00000006-38D7-45BA-B7D5-6DE43B5705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357</c:v>
                </c:pt>
                <c:pt idx="3">
                  <c:v>374</c:v>
                </c:pt>
                <c:pt idx="6">
                  <c:v>378</c:v>
                </c:pt>
                <c:pt idx="9">
                  <c:v>418</c:v>
                </c:pt>
                <c:pt idx="12">
                  <c:v>341</c:v>
                </c:pt>
              </c:numCache>
            </c:numRef>
          </c:val>
          <c:extLst>
            <c:ext xmlns:c16="http://schemas.microsoft.com/office/drawing/2014/chart" uri="{C3380CC4-5D6E-409C-BE32-E72D297353CC}">
              <c16:uniqueId val="{00000007-38D7-45BA-B7D5-6DE43B5705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6136</c:v>
                </c:pt>
                <c:pt idx="3">
                  <c:v>5334</c:v>
                </c:pt>
                <c:pt idx="6">
                  <c:v>4787</c:v>
                </c:pt>
                <c:pt idx="9">
                  <c:v>4342</c:v>
                </c:pt>
                <c:pt idx="12">
                  <c:v>4051</c:v>
                </c:pt>
              </c:numCache>
            </c:numRef>
          </c:val>
          <c:extLst>
            <c:ext xmlns:c16="http://schemas.microsoft.com/office/drawing/2014/chart" uri="{C3380CC4-5D6E-409C-BE32-E72D297353CC}">
              <c16:uniqueId val="{00000008-38D7-45BA-B7D5-6DE43B5705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8D7-45BA-B7D5-6DE43B5705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13772</c:v>
                </c:pt>
                <c:pt idx="3">
                  <c:v>13770</c:v>
                </c:pt>
                <c:pt idx="6">
                  <c:v>13662</c:v>
                </c:pt>
                <c:pt idx="9">
                  <c:v>13554</c:v>
                </c:pt>
                <c:pt idx="12">
                  <c:v>13556</c:v>
                </c:pt>
              </c:numCache>
            </c:numRef>
          </c:val>
          <c:extLst>
            <c:ext xmlns:c16="http://schemas.microsoft.com/office/drawing/2014/chart" uri="{C3380CC4-5D6E-409C-BE32-E72D297353CC}">
              <c16:uniqueId val="{0000000A-38D7-45BA-B7D5-6DE43B5705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5900</c:v>
                </c:pt>
                <c:pt idx="2">
                  <c:v>#N/A</c:v>
                </c:pt>
                <c:pt idx="3">
                  <c:v>#N/A</c:v>
                </c:pt>
                <c:pt idx="4">
                  <c:v>4103</c:v>
                </c:pt>
                <c:pt idx="5">
                  <c:v>#N/A</c:v>
                </c:pt>
                <c:pt idx="6">
                  <c:v>#N/A</c:v>
                </c:pt>
                <c:pt idx="7">
                  <c:v>3162</c:v>
                </c:pt>
                <c:pt idx="8">
                  <c:v>#N/A</c:v>
                </c:pt>
                <c:pt idx="9">
                  <c:v>#N/A</c:v>
                </c:pt>
                <c:pt idx="10">
                  <c:v>1355</c:v>
                </c:pt>
                <c:pt idx="11">
                  <c:v>#N/A</c:v>
                </c:pt>
                <c:pt idx="12">
                  <c:v>#N/A</c:v>
                </c:pt>
                <c:pt idx="13">
                  <c:v>1086</c:v>
                </c:pt>
                <c:pt idx="14">
                  <c:v>#N/A</c:v>
                </c:pt>
              </c:numCache>
            </c:numRef>
          </c:val>
          <c:smooth val="0"/>
          <c:extLst>
            <c:ext xmlns:c16="http://schemas.microsoft.com/office/drawing/2014/chart" uri="{C3380CC4-5D6E-409C-BE32-E72D297353CC}">
              <c16:uniqueId val="{0000000B-38D7-45BA-B7D5-6DE43B5705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1610</c:v>
                </c:pt>
                <c:pt idx="1">
                  <c:v>1610</c:v>
                </c:pt>
                <c:pt idx="2">
                  <c:v>1611</c:v>
                </c:pt>
              </c:numCache>
            </c:numRef>
          </c:val>
          <c:extLst>
            <c:ext xmlns:c16="http://schemas.microsoft.com/office/drawing/2014/chart" uri="{C3380CC4-5D6E-409C-BE32-E72D297353CC}">
              <c16:uniqueId val="{00000000-42A9-4A76-B181-292AE0027D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175</c:v>
                </c:pt>
                <c:pt idx="1">
                  <c:v>212</c:v>
                </c:pt>
                <c:pt idx="2">
                  <c:v>213</c:v>
                </c:pt>
              </c:numCache>
            </c:numRef>
          </c:val>
          <c:extLst>
            <c:ext xmlns:c16="http://schemas.microsoft.com/office/drawing/2014/chart" uri="{C3380CC4-5D6E-409C-BE32-E72D297353CC}">
              <c16:uniqueId val="{00000001-42A9-4A76-B181-292AE0027D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2358</c:v>
                </c:pt>
                <c:pt idx="1">
                  <c:v>3229</c:v>
                </c:pt>
                <c:pt idx="2">
                  <c:v>3853</c:v>
                </c:pt>
              </c:numCache>
            </c:numRef>
          </c:val>
          <c:extLst>
            <c:ext xmlns:c16="http://schemas.microsoft.com/office/drawing/2014/chart" uri="{C3380CC4-5D6E-409C-BE32-E72D297353CC}">
              <c16:uniqueId val="{00000002-42A9-4A76-B181-292AE0027D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元利償還金が前年度比</a:t>
          </a:r>
          <a:r>
            <a:rPr kumimoji="1" lang="en-US" altLang="ja-JP" sz="1300">
              <a:latin typeface="ＭＳ ゴシック" pitchFamily="49" charset="-128"/>
              <a:ea typeface="ＭＳ ゴシック" pitchFamily="49" charset="-128"/>
            </a:rPr>
            <a:t>69</a:t>
          </a:r>
          <a:r>
            <a:rPr kumimoji="1" lang="ja-JP" altLang="en-US" sz="1300">
              <a:latin typeface="ＭＳ ゴシック" pitchFamily="49" charset="-128"/>
              <a:ea typeface="ＭＳ ゴシック" pitchFamily="49" charset="-128"/>
            </a:rPr>
            <a:t>百万円増となったことが大きく影響し、実質公債費比率の分子としては前年度より</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百万円増の</a:t>
          </a:r>
          <a:r>
            <a:rPr kumimoji="1" lang="en-US" altLang="ja-JP" sz="1300">
              <a:latin typeface="ＭＳ ゴシック" pitchFamily="49" charset="-128"/>
              <a:ea typeface="ＭＳ ゴシック" pitchFamily="49" charset="-128"/>
            </a:rPr>
            <a:t>625</a:t>
          </a:r>
          <a:r>
            <a:rPr kumimoji="1" lang="ja-JP" altLang="en-US" sz="1300">
              <a:latin typeface="ＭＳ ゴシック" pitchFamily="49" charset="-128"/>
              <a:ea typeface="ＭＳ ゴシック" pitchFamily="49" charset="-128"/>
            </a:rPr>
            <a:t>百万円となった。平成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以降減少傾向にあった元利償還金が、令和元年度に底を打ち、大きな事業の償還が開始されるため増加の見込みである。一部事務組合では、北村山公立病院組合と東根市外二市一町共立衛生処理組合が今後も地方債を発行して事業を実施する予定のため、増加の見込みである。村山駅東西エリアの開発と新「道の駅」整備、統合学校の整備の元利償還金により</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％程度まで比率が上昇していくと見込んでいるため、経費の節減に一層取り組んでいく。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満期一括償還地方債は発行していないため、満期一括償還地方債の借入に係る積立はない。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一般会計に係る地方債現在高については前年度を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百万円上回ったものの、公営企業債等繰入見込額が</a:t>
          </a:r>
          <a:r>
            <a:rPr kumimoji="1" lang="en-US" altLang="ja-JP" sz="1400">
              <a:latin typeface="ＭＳ ゴシック" pitchFamily="49" charset="-128"/>
              <a:ea typeface="ＭＳ ゴシック" pitchFamily="49" charset="-128"/>
            </a:rPr>
            <a:t>291</a:t>
          </a:r>
          <a:r>
            <a:rPr kumimoji="1" lang="ja-JP" altLang="en-US" sz="1400">
              <a:latin typeface="ＭＳ ゴシック" pitchFamily="49" charset="-128"/>
              <a:ea typeface="ＭＳ ゴシック" pitchFamily="49" charset="-128"/>
            </a:rPr>
            <a:t>百万円減少したことなどにより、将来負担額は前年度より</a:t>
          </a:r>
          <a:r>
            <a:rPr kumimoji="1" lang="en-US" altLang="ja-JP" sz="1400">
              <a:latin typeface="ＭＳ ゴシック" pitchFamily="49" charset="-128"/>
              <a:ea typeface="ＭＳ ゴシック" pitchFamily="49" charset="-128"/>
            </a:rPr>
            <a:t>391</a:t>
          </a:r>
          <a:r>
            <a:rPr kumimoji="1" lang="ja-JP" altLang="en-US" sz="1400">
              <a:latin typeface="ＭＳ ゴシック" pitchFamily="49" charset="-128"/>
              <a:ea typeface="ＭＳ ゴシック" pitchFamily="49" charset="-128"/>
            </a:rPr>
            <a:t>百万円減少した。引き続き、起債対象事業を厳選し、地方債発行の抑制に努める。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また、充当可能財源の充当可能基金も</a:t>
          </a:r>
          <a:r>
            <a:rPr kumimoji="1" lang="en-US" altLang="ja-JP" sz="1400">
              <a:latin typeface="ＭＳ ゴシック" pitchFamily="49" charset="-128"/>
              <a:ea typeface="ＭＳ ゴシック" pitchFamily="49" charset="-128"/>
            </a:rPr>
            <a:t>670</a:t>
          </a:r>
          <a:r>
            <a:rPr kumimoji="1" lang="ja-JP" altLang="en-US" sz="1400">
              <a:latin typeface="ＭＳ ゴシック" pitchFamily="49" charset="-128"/>
              <a:ea typeface="ＭＳ ゴシック" pitchFamily="49" charset="-128"/>
            </a:rPr>
            <a:t>百万円増となったため、将来負担比率の分子としては前年度より</a:t>
          </a:r>
          <a:r>
            <a:rPr kumimoji="1" lang="en-US" altLang="ja-JP" sz="1400">
              <a:latin typeface="ＭＳ ゴシック" pitchFamily="49" charset="-128"/>
              <a:ea typeface="ＭＳ ゴシック" pitchFamily="49" charset="-128"/>
            </a:rPr>
            <a:t>269</a:t>
          </a:r>
          <a:r>
            <a:rPr kumimoji="1" lang="ja-JP" altLang="en-US" sz="1400">
              <a:latin typeface="ＭＳ ゴシック" pitchFamily="49" charset="-128"/>
              <a:ea typeface="ＭＳ ゴシック" pitchFamily="49" charset="-128"/>
            </a:rPr>
            <a:t>百万円の減少となった。地方債現在高は今後増加が見込まれることから、歳出経費の節減を進め、できる限り地方債現在高の上昇を抑制する必要がある。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財政調整基金残高を維持しつつ、その他特定目的基金のふるさとづくり基金や公共施設等整備基金の残高が増したことにより、基金全体の残高が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財政調整基金は豪雪や災害に備えられる規模として約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水準を目指していきたい。公共施設等整備基金と余暇活動施設整備基金については今後の施設改修や建て替え等に備えられるよう、可能な限りの積立を行なっていく。ふるさとづくり基金は、本市重点施策の実施に有効活用しているため、ふるさと納税寄附金の増額に向けた取組みを今後も継続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子育て支援事業や観光・交流事業、市長が必要と認めた事業に要する費用に充てる。令和６年度はふるさと納税寄附の返礼品等経費のほか、子育て応援定住促進対策事業、新「道の駅」整備事業、小学校入学お祝いカバン配布など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・公共施設等整備基金：公共施設等の整備及び改修の費用に充てる。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・余暇開発施設整備基金：余暇開発施設の整備及び改修の費用に充てる。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・中小企業緊急融資基金：新型コロナウイルス感染症の拡大により実施した中小企業対象の緊急融資に係る利子補給金及び保証料補給金に充当。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・夢応援奨学基金：高等学校や大学等への進学及び就学の支援のための給付型奨学金に充当。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ふるさとづくり基金はふるさと納税寄附金の受入分として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百万円を積み立て、返礼品等経費と子育て支援事業や産業振興事業など本市の重点施策事業に充てるため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百万円の増となった。公共施設等整備基金は今後の公共施設整備のために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百万円を積立てたが、施設整備のため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納税寄附金の全額を積み立て、返礼品等経費や子育て支援事業など市の重点施策に充てるため取り崩す基金であるが、ふるさと納税寄附額に大きく左右されるため、寄附金の増額を図り計画的に活用していく。公共施設等整備基金及び余暇開発施設整備基金は、今後の施設改修や建て替え等に備えて計画的に積立を実施する。夢応援奨学基金は趣旨賛同者等から支援を受けて積立も行なっているため、今後数年間は同程度の水準を維持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百万円取り崩したが、令和５年度決算剰余金処分で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百万円、歳入の予算上振れ分で更に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百万円を積み立てたため、令和６年度末現在高は前年度と同規模となった。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取崩し額が増加してるため、豪雪や災害に備えられる規模として約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億円の水準を目指し、他経費の節減に努めていきたい。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繰上償還相当分等を取崩したものの、臨時財政対策債償還基金費の積立により前年度と同規模となった。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今後は繰上償還の実施を見送るため、繰上償還のための積立て、取崩しは実施しない。新「道の駅」整備に係る将来の地方債元金償還に備えた積立てを行っていく。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21,299
21,069
196.98
19,212,419
18,335,656
857,441
7,764,997
13,556,302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令和６年度は前年度と同じであったが、人口の減少や農業が基幹産業であること、大企業が少ないことなどから構造的に財政基盤が弱いこともあり、類似団体平均を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ポイント下回っている。人口減少対策や企業誘致による雇用の創出、農業６次産業化等による産業振興対策等に取り組み、財政基盤の強化に努めていく。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128815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59162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94343</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94343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50092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43543</xdr:rowOff>
    </xdr:from>
    <xdr:to>
      <xdr:col>11</xdr:col>
      <xdr:colOff>82550</xdr:colOff>
      <xdr:row>42</xdr:row>
      <xdr:rowOff>145143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織の市単独運営やこれまでの大規模な普通建設事業の実施により、人件費と公債費の割合が大きく、経常収支比率は類似団体平均より高い値で推移していたが、令和２年度からは下水道事業が法適用の公営企業会計となったことで繰出金の経常分が減少したことにより数値が改善したものである。令和６年度については、一部事務組合等に対する負担金の増などで経常収支比率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ポイント悪化したが、類似団体平均を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ポイント下回った。今後も市債残高の抑制等による健全な財政運営などに取り組んでいく。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18034</xdr:rowOff>
    </xdr:from>
    <xdr:to>
      <xdr:col>23</xdr:col>
      <xdr:colOff>133350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476484"/>
          <a:ext cx="0" cy="694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104411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18034</xdr:rowOff>
    </xdr:from>
    <xdr:to>
      <xdr:col>24</xdr:col>
      <xdr:colOff>12700</xdr:colOff>
      <xdr:row>61</xdr:row>
      <xdr:rowOff>18034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476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117094</xdr:rowOff>
    </xdr:from>
    <xdr:to>
      <xdr:col>23</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04094"/>
          <a:ext cx="8382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8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153416</xdr:rowOff>
    </xdr:from>
    <xdr:to>
      <xdr:col>19</xdr:col>
      <xdr:colOff>133350</xdr:colOff>
      <xdr:row>60</xdr:row>
      <xdr:rowOff>117094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6896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116840</xdr:rowOff>
    </xdr:from>
    <xdr:to>
      <xdr:col>19</xdr:col>
      <xdr:colOff>184150</xdr:colOff>
      <xdr:row>62</xdr:row>
      <xdr:rowOff>46990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31767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59436</xdr:rowOff>
    </xdr:from>
    <xdr:to>
      <xdr:col>15</xdr:col>
      <xdr:colOff>82550</xdr:colOff>
      <xdr:row>59</xdr:row>
      <xdr:rowOff>153416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00353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59436</xdr:rowOff>
    </xdr:from>
    <xdr:to>
      <xdr:col>11</xdr:col>
      <xdr:colOff>31750</xdr:colOff>
      <xdr:row>59</xdr:row>
      <xdr:rowOff>114808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003536"/>
          <a:ext cx="889000" cy="2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71120</xdr:rowOff>
    </xdr:from>
    <xdr:to>
      <xdr:col>11</xdr:col>
      <xdr:colOff>82550</xdr:colOff>
      <xdr:row>61</xdr:row>
      <xdr:rowOff>1270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13987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66294</xdr:rowOff>
    </xdr:from>
    <xdr:to>
      <xdr:col>19</xdr:col>
      <xdr:colOff>184150</xdr:colOff>
      <xdr:row>60</xdr:row>
      <xdr:rowOff>167894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6621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122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102616</xdr:rowOff>
    </xdr:from>
    <xdr:to>
      <xdr:col>15</xdr:col>
      <xdr:colOff>133350</xdr:colOff>
      <xdr:row>60</xdr:row>
      <xdr:rowOff>32766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42943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8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8636</xdr:rowOff>
    </xdr:from>
    <xdr:to>
      <xdr:col>11</xdr:col>
      <xdr:colOff>82550</xdr:colOff>
      <xdr:row>58</xdr:row>
      <xdr:rowOff>110236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995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120413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72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64008</xdr:rowOff>
    </xdr:from>
    <xdr:to>
      <xdr:col>7</xdr:col>
      <xdr:colOff>31750</xdr:colOff>
      <xdr:row>59</xdr:row>
      <xdr:rowOff>165608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7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4335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令和６年度は大雪により少雪だった令和５年度と比較し除雪経費等の維持補修費が大幅に増となったほか、給与改定による人件費の増及び物価高騰による委託料等の物件費の増により類似団体平均を</a:t>
          </a:r>
          <a:r>
            <a:rPr kumimoji="1" lang="en-US" altLang="ja-JP" sz="1300">
              <a:latin typeface="ＭＳ Ｐゴシック" panose="020B0600070205080204" pitchFamily="50" charset="-128"/>
              <a:ea typeface="ＭＳ Ｐゴシック" panose="020B0600070205080204" pitchFamily="50" charset="-128"/>
            </a:rPr>
            <a:t>42,272</a:t>
          </a:r>
          <a:r>
            <a:rPr kumimoji="1" lang="ja-JP" altLang="en-US" sz="1300">
              <a:latin typeface="ＭＳ Ｐゴシック" panose="020B0600070205080204" pitchFamily="50" charset="-128"/>
              <a:ea typeface="ＭＳ Ｐゴシック" panose="020B0600070205080204" pitchFamily="50" charset="-128"/>
            </a:rPr>
            <a:t>千円上回った。</a:t>
          </a:r>
        </a:p>
        <a:p>
          <a:r>
            <a:rPr kumimoji="1" lang="ja-JP" altLang="en-US" sz="1300">
              <a:latin typeface="ＭＳ Ｐゴシック" panose="020B0600070205080204" pitchFamily="50" charset="-128"/>
              <a:ea typeface="ＭＳ Ｐゴシック" panose="020B0600070205080204" pitchFamily="50" charset="-128"/>
            </a:rPr>
            <a:t>　豪雪地域であるため除雪費の増減で維持補修費が大きく変わるが、引き続き、事務の合理化による経費の削減に努める。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168360</xdr:rowOff>
    </xdr:from>
    <xdr:to>
      <xdr:col>23</xdr:col>
      <xdr:colOff>133350</xdr:colOff>
      <xdr:row>88</xdr:row>
      <xdr:rowOff>122064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55810"/>
          <a:ext cx="0" cy="1153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94141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8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122064</xdr:rowOff>
    </xdr:from>
    <xdr:to>
      <xdr:col>24</xdr:col>
      <xdr:colOff>12700</xdr:colOff>
      <xdr:row>88</xdr:row>
      <xdr:rowOff>122064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83287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168360</xdr:rowOff>
    </xdr:from>
    <xdr:to>
      <xdr:col>24</xdr:col>
      <xdr:colOff>12700</xdr:colOff>
      <xdr:row>81</xdr:row>
      <xdr:rowOff>168360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5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119174</xdr:rowOff>
    </xdr:from>
    <xdr:to>
      <xdr:col>23</xdr:col>
      <xdr:colOff>133350</xdr:colOff>
      <xdr:row>85</xdr:row>
      <xdr:rowOff>84465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20974"/>
          <a:ext cx="838200" cy="13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17637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47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1110</xdr:rowOff>
    </xdr:from>
    <xdr:to>
      <xdr:col>23</xdr:col>
      <xdr:colOff>184150</xdr:colOff>
      <xdr:row>84</xdr:row>
      <xdr:rowOff>102710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0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119174</xdr:rowOff>
    </xdr:from>
    <xdr:to>
      <xdr:col>19</xdr:col>
      <xdr:colOff>133350</xdr:colOff>
      <xdr:row>84</xdr:row>
      <xdr:rowOff>144090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20974"/>
          <a:ext cx="889000" cy="2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90252</xdr:rowOff>
    </xdr:from>
    <xdr:to>
      <xdr:col>19</xdr:col>
      <xdr:colOff>184150</xdr:colOff>
      <xdr:row>84</xdr:row>
      <xdr:rowOff>20402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30579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8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83052</xdr:rowOff>
    </xdr:from>
    <xdr:to>
      <xdr:col>15</xdr:col>
      <xdr:colOff>82550</xdr:colOff>
      <xdr:row>84</xdr:row>
      <xdr:rowOff>144090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84852"/>
          <a:ext cx="889000" cy="6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86049</xdr:rowOff>
    </xdr:from>
    <xdr:to>
      <xdr:col>15</xdr:col>
      <xdr:colOff>133350</xdr:colOff>
      <xdr:row>84</xdr:row>
      <xdr:rowOff>16199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26376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168937</xdr:rowOff>
    </xdr:from>
    <xdr:to>
      <xdr:col>11</xdr:col>
      <xdr:colOff>31750</xdr:colOff>
      <xdr:row>84</xdr:row>
      <xdr:rowOff>83052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99287"/>
          <a:ext cx="889000" cy="8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51794</xdr:rowOff>
    </xdr:from>
    <xdr:to>
      <xdr:col>11</xdr:col>
      <xdr:colOff>82550</xdr:colOff>
      <xdr:row>83</xdr:row>
      <xdr:rowOff>153394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8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163571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5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132974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2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33665</xdr:rowOff>
    </xdr:from>
    <xdr:to>
      <xdr:col>23</xdr:col>
      <xdr:colOff>184150</xdr:colOff>
      <xdr:row>85</xdr:row>
      <xdr:rowOff>135265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5742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7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68374</xdr:rowOff>
    </xdr:from>
    <xdr:to>
      <xdr:col>19</xdr:col>
      <xdr:colOff>184150</xdr:colOff>
      <xdr:row>84</xdr:row>
      <xdr:rowOff>169974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7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154751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56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93290</xdr:rowOff>
    </xdr:from>
    <xdr:to>
      <xdr:col>15</xdr:col>
      <xdr:colOff>133350</xdr:colOff>
      <xdr:row>85</xdr:row>
      <xdr:rowOff>23440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9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8217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8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32252</xdr:rowOff>
    </xdr:from>
    <xdr:to>
      <xdr:col>11</xdr:col>
      <xdr:colOff>82550</xdr:colOff>
      <xdr:row>84</xdr:row>
      <xdr:rowOff>133852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3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118629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2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118137</xdr:rowOff>
    </xdr:from>
    <xdr:to>
      <xdr:col>7</xdr:col>
      <xdr:colOff>31750</xdr:colOff>
      <xdr:row>84</xdr:row>
      <xdr:rowOff>48287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4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33064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で、類似団体平均との差が</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これは、退職者数と新規職員の採用数がほぼ同数だったことにより、新規採用者が多かった令和５年度よりも職員構成状況の若年化が鈍化したことに起因しているものである。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69850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3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85</xdr:row>
      <xdr:rowOff>152400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67738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21607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2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104139</xdr:rowOff>
    </xdr:from>
    <xdr:to>
      <xdr:col>77</xdr:col>
      <xdr:colOff>44450</xdr:colOff>
      <xdr:row>86</xdr:row>
      <xdr:rowOff>29211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6773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5080</xdr:rowOff>
    </xdr:from>
    <xdr:to>
      <xdr:col>77</xdr:col>
      <xdr:colOff>95250</xdr:colOff>
      <xdr:row>85</xdr:row>
      <xdr:rowOff>106680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4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149861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7391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149861</xdr:rowOff>
    </xdr:from>
    <xdr:to>
      <xdr:col>68</xdr:col>
      <xdr:colOff>152400</xdr:colOff>
      <xdr:row>87</xdr:row>
      <xdr:rowOff>99061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945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165116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53339</xdr:rowOff>
    </xdr:from>
    <xdr:to>
      <xdr:col>77</xdr:col>
      <xdr:colOff>95250</xdr:colOff>
      <xdr:row>85</xdr:row>
      <xdr:rowOff>154939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99061</xdr:rowOff>
    </xdr:from>
    <xdr:to>
      <xdr:col>68</xdr:col>
      <xdr:colOff>203200</xdr:colOff>
      <xdr:row>87</xdr:row>
      <xdr:rowOff>29211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48261</xdr:rowOff>
    </xdr:from>
    <xdr:to>
      <xdr:col>64</xdr:col>
      <xdr:colOff>152400</xdr:colOff>
      <xdr:row>87</xdr:row>
      <xdr:rowOff>149861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市単独で消防組織を運営しているため類似団体平均を上回る職員数が続いている。人口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11.22</a:t>
          </a:r>
          <a:r>
            <a:rPr kumimoji="1" lang="ja-JP" altLang="en-US" sz="1300">
              <a:latin typeface="ＭＳ Ｐゴシック" panose="020B0600070205080204" pitchFamily="50" charset="-128"/>
              <a:ea typeface="ＭＳ Ｐゴシック" panose="020B0600070205080204" pitchFamily="50" charset="-128"/>
            </a:rPr>
            <a:t>人で前年度より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人の増となった。</a:t>
          </a:r>
        </a:p>
        <a:p>
          <a:r>
            <a:rPr kumimoji="1" lang="ja-JP" altLang="en-US" sz="1300">
              <a:latin typeface="ＭＳ Ｐゴシック" panose="020B0600070205080204" pitchFamily="50" charset="-128"/>
              <a:ea typeface="ＭＳ Ｐゴシック" panose="020B0600070205080204" pitchFamily="50" charset="-128"/>
            </a:rPr>
            <a:t>　これまで保育施設の民間委託・民営化や小学校給食の民間委託を推進し、職員数の削減に努めてきており、今後も民間委託等の推進と適正な人員配置に努めるが、削減には限界があること、また市の人口が減少している状況を考えると、</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人当たり職員数は現状維持または微増が見込まれる。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166642</xdr:rowOff>
    </xdr:from>
    <xdr:to>
      <xdr:col>81</xdr:col>
      <xdr:colOff>44450</xdr:colOff>
      <xdr:row>68</xdr:row>
      <xdr:rowOff>56787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10742"/>
          <a:ext cx="0" cy="16046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28864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8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56787</xdr:rowOff>
    </xdr:from>
    <xdr:to>
      <xdr:col>81</xdr:col>
      <xdr:colOff>133350</xdr:colOff>
      <xdr:row>68</xdr:row>
      <xdr:rowOff>56787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71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81569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4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166642</xdr:rowOff>
    </xdr:from>
    <xdr:to>
      <xdr:col>81</xdr:col>
      <xdr:colOff>133350</xdr:colOff>
      <xdr:row>58</xdr:row>
      <xdr:rowOff>166642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116840</xdr:rowOff>
    </xdr:from>
    <xdr:to>
      <xdr:col>81</xdr:col>
      <xdr:colOff>44450</xdr:colOff>
      <xdr:row>63</xdr:row>
      <xdr:rowOff>31569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46740"/>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18795</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77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2268</xdr:rowOff>
    </xdr:from>
    <xdr:to>
      <xdr:col>81</xdr:col>
      <xdr:colOff>95250</xdr:colOff>
      <xdr:row>62</xdr:row>
      <xdr:rowOff>103868</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3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53068</xdr:rowOff>
    </xdr:from>
    <xdr:to>
      <xdr:col>77</xdr:col>
      <xdr:colOff>44450</xdr:colOff>
      <xdr:row>62</xdr:row>
      <xdr:rowOff>116840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82968"/>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142694</xdr:rowOff>
    </xdr:from>
    <xdr:to>
      <xdr:col>77</xdr:col>
      <xdr:colOff>95250</xdr:colOff>
      <xdr:row>62</xdr:row>
      <xdr:rowOff>72844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83021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7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27215</xdr:rowOff>
    </xdr:from>
    <xdr:to>
      <xdr:col>72</xdr:col>
      <xdr:colOff>203200</xdr:colOff>
      <xdr:row>62</xdr:row>
      <xdr:rowOff>53068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57115"/>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157299</xdr:rowOff>
    </xdr:from>
    <xdr:to>
      <xdr:col>68</xdr:col>
      <xdr:colOff>152400</xdr:colOff>
      <xdr:row>62</xdr:row>
      <xdr:rowOff>27215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15749"/>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109946</xdr:rowOff>
    </xdr:from>
    <xdr:to>
      <xdr:col>68</xdr:col>
      <xdr:colOff>203200</xdr:colOff>
      <xdr:row>62</xdr:row>
      <xdr:rowOff>40096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50273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92710</xdr:rowOff>
    </xdr:from>
    <xdr:to>
      <xdr:col>64</xdr:col>
      <xdr:colOff>152400</xdr:colOff>
      <xdr:row>62</xdr:row>
      <xdr:rowOff>22860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33037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152219</xdr:rowOff>
    </xdr:from>
    <xdr:to>
      <xdr:col>81</xdr:col>
      <xdr:colOff>95250</xdr:colOff>
      <xdr:row>63</xdr:row>
      <xdr:rowOff>82369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124296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75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66040</xdr:rowOff>
    </xdr:from>
    <xdr:to>
      <xdr:col>77</xdr:col>
      <xdr:colOff>95250</xdr:colOff>
      <xdr:row>62</xdr:row>
      <xdr:rowOff>167640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152417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2268</xdr:rowOff>
    </xdr:from>
    <xdr:to>
      <xdr:col>73</xdr:col>
      <xdr:colOff>44450</xdr:colOff>
      <xdr:row>62</xdr:row>
      <xdr:rowOff>103868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88645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147865</xdr:rowOff>
    </xdr:from>
    <xdr:to>
      <xdr:col>68</xdr:col>
      <xdr:colOff>203200</xdr:colOff>
      <xdr:row>62</xdr:row>
      <xdr:rowOff>78015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62792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106499</xdr:rowOff>
    </xdr:from>
    <xdr:to>
      <xdr:col>64</xdr:col>
      <xdr:colOff>152400</xdr:colOff>
      <xdr:row>62</xdr:row>
      <xdr:rowOff>36649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21426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道路や下水道などの生活基盤整備及び小中学校の建て替え事業等に多額の地方債を発行してきた結果、類似団体よりも高い値が続いていたが、繰上償還や近年の地方債発行抑制の効果で年々改善し、令和５年度には類似団体平均と同程度に縮まった。令和６年度は令和元年同意過疎債の元金償還が開始したことによる公債費の増加等に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ポイント増加し、類似団体平均を</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借入全体のうち、比較的償還年限の短い過疎対策事業債が占める割合が大きいため、</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年あたりの元金償還額が大きくなることに留意しながら、なお一層の地方債発行抑制に努めていく。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18552"/>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150888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1113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59162</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1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09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81945</xdr:rowOff>
    </xdr:from>
    <xdr:to>
      <xdr:col>68</xdr:col>
      <xdr:colOff>152400</xdr:colOff>
      <xdr:row>42</xdr:row>
      <xdr:rowOff>71362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11139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8165</xdr:rowOff>
    </xdr:from>
    <xdr:to>
      <xdr:col>68</xdr:col>
      <xdr:colOff>203200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100088</xdr:rowOff>
    </xdr:from>
    <xdr:to>
      <xdr:col>81</xdr:col>
      <xdr:colOff>95250</xdr:colOff>
      <xdr:row>42</xdr:row>
      <xdr:rowOff>30238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72165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0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31145</xdr:rowOff>
    </xdr:from>
    <xdr:to>
      <xdr:col>68</xdr:col>
      <xdr:colOff>203200</xdr:colOff>
      <xdr:row>41</xdr:row>
      <xdr:rowOff>132745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なってきた繰上償還や地方債の発行抑制により地方債現在高が減少しているため、将来負担比率は年々改善している。令和６年度は公営企業等繰入見込額の減少や各種基金の残高の増により前年度より</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に比べ高水準であることには変わりがない。今後は、本市の将来負担比率が高い最大の要因である下水道事業が企業会計に移行したことも踏まえ、下水道事業の経営改善を図っていくとともに、市債残高の減少に努め財政の健全化を図っ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70697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42774</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70697</xdr:rowOff>
    </xdr:from>
    <xdr:to>
      <xdr:col>81</xdr:col>
      <xdr:colOff>133350</xdr:colOff>
      <xdr:row>22</xdr:row>
      <xdr:rowOff>70697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20108</xdr:rowOff>
    </xdr:from>
    <xdr:to>
      <xdr:col>81</xdr:col>
      <xdr:colOff>44450</xdr:colOff>
      <xdr:row>15</xdr:row>
      <xdr:rowOff>77752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591858"/>
          <a:ext cx="8382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77752</xdr:rowOff>
    </xdr:from>
    <xdr:to>
      <xdr:col>77</xdr:col>
      <xdr:colOff>44450</xdr:colOff>
      <xdr:row>17</xdr:row>
      <xdr:rowOff>116910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49502"/>
          <a:ext cx="889000" cy="38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116910</xdr:rowOff>
    </xdr:from>
    <xdr:to>
      <xdr:col>72</xdr:col>
      <xdr:colOff>203200</xdr:colOff>
      <xdr:row>18</xdr:row>
      <xdr:rowOff>117052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031560"/>
          <a:ext cx="889000" cy="17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163407</xdr:rowOff>
    </xdr:from>
    <xdr:to>
      <xdr:col>73</xdr:col>
      <xdr:colOff>44450</xdr:colOff>
      <xdr:row>14</xdr:row>
      <xdr:rowOff>93557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117052</xdr:rowOff>
    </xdr:from>
    <xdr:to>
      <xdr:col>68</xdr:col>
      <xdr:colOff>152400</xdr:colOff>
      <xdr:row>21</xdr:row>
      <xdr:rowOff>46425</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203152"/>
          <a:ext cx="889000" cy="44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97860</xdr:rowOff>
    </xdr:from>
    <xdr:to>
      <xdr:col>68</xdr:col>
      <xdr:colOff>203200</xdr:colOff>
      <xdr:row>15</xdr:row>
      <xdr:rowOff>28010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38187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140758</xdr:rowOff>
    </xdr:from>
    <xdr:to>
      <xdr:col>81</xdr:col>
      <xdr:colOff>95250</xdr:colOff>
      <xdr:row>15</xdr:row>
      <xdr:rowOff>70908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112835</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13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26952</xdr:rowOff>
    </xdr:from>
    <xdr:to>
      <xdr:col>77</xdr:col>
      <xdr:colOff>95250</xdr:colOff>
      <xdr:row>15</xdr:row>
      <xdr:rowOff>128552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5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113329</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68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66110</xdr:rowOff>
    </xdr:from>
    <xdr:to>
      <xdr:col>73</xdr:col>
      <xdr:colOff>44450</xdr:colOff>
      <xdr:row>17</xdr:row>
      <xdr:rowOff>167710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9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152487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0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66252</xdr:rowOff>
    </xdr:from>
    <xdr:to>
      <xdr:col>68</xdr:col>
      <xdr:colOff>203200</xdr:colOff>
      <xdr:row>18</xdr:row>
      <xdr:rowOff>167852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1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152629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23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167075</xdr:rowOff>
    </xdr:from>
    <xdr:to>
      <xdr:col>64</xdr:col>
      <xdr:colOff>152400</xdr:colOff>
      <xdr:row>21</xdr:row>
      <xdr:rowOff>97225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82002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8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21,299
21,069
196.98
19,212,419
18,335,656
857,441
7,764,997
13,556,302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消防組織を市単独で運営していることなどから、類似団体平均を上回っていたが、平成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年度から保育施設の民間委託や民営化、小学校給食の民間委託を進めており、類似団体平均値に近づき改善している。今後も民間委託・民営化に取り組み、改善を図っていく。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140716</xdr:rowOff>
    </xdr:from>
    <xdr:to>
      <xdr:col>24</xdr:col>
      <xdr:colOff>25400</xdr:colOff>
      <xdr:row>40</xdr:row>
      <xdr:rowOff>140716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711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112793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140716</xdr:rowOff>
    </xdr:from>
    <xdr:to>
      <xdr:col>24</xdr:col>
      <xdr:colOff>114300</xdr:colOff>
      <xdr:row>40</xdr:row>
      <xdr:rowOff>140716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55643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7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140716</xdr:rowOff>
    </xdr:from>
    <xdr:to>
      <xdr:col>24</xdr:col>
      <xdr:colOff>114300</xdr:colOff>
      <xdr:row>32</xdr:row>
      <xdr:rowOff>140716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7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76708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123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140733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7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41910</xdr:rowOff>
    </xdr:from>
    <xdr:to>
      <xdr:col>20</xdr:col>
      <xdr:colOff>38100</xdr:colOff>
      <xdr:row>35</xdr:row>
      <xdr:rowOff>143510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129286</xdr:rowOff>
    </xdr:from>
    <xdr:to>
      <xdr:col>15</xdr:col>
      <xdr:colOff>98425</xdr:colOff>
      <xdr:row>36</xdr:row>
      <xdr:rowOff>21844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30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41910</xdr:rowOff>
    </xdr:from>
    <xdr:to>
      <xdr:col>15</xdr:col>
      <xdr:colOff>149225</xdr:colOff>
      <xdr:row>35</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3003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131064</xdr:rowOff>
    </xdr:from>
    <xdr:to>
      <xdr:col>11</xdr:col>
      <xdr:colOff>60325</xdr:colOff>
      <xdr:row>35</xdr:row>
      <xdr:rowOff>61214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6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71391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25908</xdr:rowOff>
    </xdr:from>
    <xdr:to>
      <xdr:col>24</xdr:col>
      <xdr:colOff>76200</xdr:colOff>
      <xdr:row>36</xdr:row>
      <xdr:rowOff>127508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169435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160782</xdr:rowOff>
    </xdr:from>
    <xdr:to>
      <xdr:col>20</xdr:col>
      <xdr:colOff>38100</xdr:colOff>
      <xdr:row>36</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57421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78486</xdr:rowOff>
    </xdr:from>
    <xdr:to>
      <xdr:col>11</xdr:col>
      <xdr:colOff>60325</xdr:colOff>
      <xdr:row>36</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物件費は類似団体平均を下回る値で推移しており、令和６年度は平均より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ポイント下回った。委託料における人件費のアップ、物価高騰により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ポイント増となった。今後も経費の節減に努める。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7814"/>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39914</xdr:rowOff>
    </xdr:from>
    <xdr:to>
      <xdr:col>82</xdr:col>
      <xdr:colOff>107950</xdr:colOff>
      <xdr:row>14</xdr:row>
      <xdr:rowOff>72571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402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159856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3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39914</xdr:rowOff>
    </xdr:from>
    <xdr:to>
      <xdr:col>78</xdr:col>
      <xdr:colOff>69850</xdr:colOff>
      <xdr:row>14</xdr:row>
      <xdr:rowOff>61686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402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155121</xdr:rowOff>
    </xdr:from>
    <xdr:to>
      <xdr:col>78</xdr:col>
      <xdr:colOff>120650</xdr:colOff>
      <xdr:row>16</xdr:row>
      <xdr:rowOff>85271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70048</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14</xdr:row>
      <xdr:rowOff>61686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531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122464</xdr:rowOff>
    </xdr:from>
    <xdr:to>
      <xdr:col>74</xdr:col>
      <xdr:colOff>31750</xdr:colOff>
      <xdr:row>16</xdr:row>
      <xdr:rowOff>52614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37391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124279</xdr:rowOff>
    </xdr:from>
    <xdr:to>
      <xdr:col>69</xdr:col>
      <xdr:colOff>92075</xdr:colOff>
      <xdr:row>14</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531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163286</xdr:rowOff>
    </xdr:from>
    <xdr:to>
      <xdr:col>69</xdr:col>
      <xdr:colOff>142875</xdr:colOff>
      <xdr:row>15</xdr:row>
      <xdr:rowOff>93436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78213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99984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21771</xdr:rowOff>
    </xdr:from>
    <xdr:to>
      <xdr:col>82</xdr:col>
      <xdr:colOff>158750</xdr:colOff>
      <xdr:row>14</xdr:row>
      <xdr:rowOff>123371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160564</xdr:rowOff>
    </xdr:from>
    <xdr:to>
      <xdr:col>78</xdr:col>
      <xdr:colOff>120650</xdr:colOff>
      <xdr:row>14</xdr:row>
      <xdr:rowOff>90714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100891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73479</xdr:rowOff>
    </xdr:from>
    <xdr:to>
      <xdr:col>69</xdr:col>
      <xdr:colOff>142875</xdr:colOff>
      <xdr:row>14</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13806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149679</xdr:rowOff>
    </xdr:from>
    <xdr:to>
      <xdr:col>65</xdr:col>
      <xdr:colOff>53975</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令和２年度より減少に転じたものの令和５年度に増加に転じ、令和６年度は令和５年度と同ポイントであった。類似団体平均を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ポイント下回っているものの、保育施設の運営費など子育て関連経費が増加していくことが想定されているため、今後も経費節減に努めていく。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50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526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689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降は、公共下水道事業特別会計と農業集落排水事業特別会計が公営企業法適用の企業会計になったことにより繰出金が補助費等へ移行したため、類似団体平均に近づいている。令和６年度は大雪による除雪委託料増に伴う維持補修費の増など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ポイント増加した。今後も維持補修費等の節減に努めていく。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281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78015</xdr:rowOff>
    </xdr:from>
    <xdr:to>
      <xdr:col>82</xdr:col>
      <xdr:colOff>107950</xdr:colOff>
      <xdr:row>61</xdr:row>
      <xdr:rowOff>4535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3650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78015</xdr:rowOff>
    </xdr:from>
    <xdr:to>
      <xdr:col>78</xdr:col>
      <xdr:colOff>69850</xdr:colOff>
      <xdr:row>60</xdr:row>
      <xdr:rowOff>110672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365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159657</xdr:rowOff>
    </xdr:from>
    <xdr:to>
      <xdr:col>73</xdr:col>
      <xdr:colOff>180975</xdr:colOff>
      <xdr:row>60</xdr:row>
      <xdr:rowOff>110672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0375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59</xdr:row>
      <xdr:rowOff>118835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037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125185</xdr:rowOff>
    </xdr:from>
    <xdr:to>
      <xdr:col>82</xdr:col>
      <xdr:colOff>158750</xdr:colOff>
      <xdr:row>61</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33762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3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27215</xdr:rowOff>
    </xdr:from>
    <xdr:to>
      <xdr:col>78</xdr:col>
      <xdr:colOff>120650</xdr:colOff>
      <xdr:row>60</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113592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補助費等は類似団体平均を下回る値で推移しており、令和６年度も下回っているが、一部事務組合等に対する負担金の増と下水道事業会計繰出金のうち基準内繰出の割合が大きくなったことにより、前年度比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ポイントの増となり、類似団体平均に近づいてきている。今後も一部事務組合負担金等の抑制に努めていく。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40</xdr:row>
      <xdr:rowOff>96520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581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68597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96520</xdr:rowOff>
    </xdr:from>
    <xdr:to>
      <xdr:col>82</xdr:col>
      <xdr:colOff>196850</xdr:colOff>
      <xdr:row>40</xdr:row>
      <xdr:rowOff>96520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165100</xdr:rowOff>
    </xdr:from>
    <xdr:to>
      <xdr:col>82</xdr:col>
      <xdr:colOff>107950</xdr:colOff>
      <xdr:row>35</xdr:row>
      <xdr:rowOff>146050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99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165100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42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1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106680</xdr:rowOff>
    </xdr:from>
    <xdr:to>
      <xdr:col>74</xdr:col>
      <xdr:colOff>31750</xdr:colOff>
      <xdr:row>37</xdr:row>
      <xdr:rowOff>36830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33</xdr:row>
      <xdr:rowOff>161290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68580</xdr:rowOff>
    </xdr:from>
    <xdr:to>
      <xdr:col>69</xdr:col>
      <xdr:colOff>142875</xdr:colOff>
      <xdr:row>36</xdr:row>
      <xdr:rowOff>170180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154957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114300</xdr:rowOff>
    </xdr:from>
    <xdr:to>
      <xdr:col>78</xdr:col>
      <xdr:colOff>120650</xdr:colOff>
      <xdr:row>35</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110490</xdr:rowOff>
    </xdr:from>
    <xdr:to>
      <xdr:col>65</xdr:col>
      <xdr:colOff>53975</xdr:colOff>
      <xdr:row>34</xdr:row>
      <xdr:rowOff>40640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50817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の整備及び保育施設や小中学校の建て替え事業等に多額の地方債を発行してきており類似団体平均を上回る状況だったため、近年は地方債の発行抑制や繰上償還の実施により改善を図ってきた。しかしながら、償還年限が短く</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年あたりの元金償還額が大きくなる過疎対策事業債の割合が大きくなっており、令和６年度は前年度比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ポイント増となった。今後も事業の推進と地方債発行抑制の両立に努めていく。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0836"/>
          <a:ext cx="0" cy="1527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101363</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7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xdr:rowOff>
    </xdr:from>
    <xdr:to>
      <xdr:col>24</xdr:col>
      <xdr:colOff>114300</xdr:colOff>
      <xdr:row>73</xdr:row>
      <xdr:rowOff>14986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170435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98932"/>
          <a:ext cx="8382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136162</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66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60706</xdr:rowOff>
    </xdr:from>
    <xdr:to>
      <xdr:col>19</xdr:col>
      <xdr:colOff>187325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262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43705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77</xdr:row>
      <xdr:rowOff>60706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097763"/>
          <a:ext cx="8890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128778</xdr:rowOff>
    </xdr:from>
    <xdr:to>
      <xdr:col>15</xdr:col>
      <xdr:colOff>149225</xdr:colOff>
      <xdr:row>78</xdr:row>
      <xdr:rowOff>58928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76</xdr:row>
      <xdr:rowOff>140715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0977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119635</xdr:rowOff>
    </xdr:from>
    <xdr:to>
      <xdr:col>24</xdr:col>
      <xdr:colOff>76200</xdr:colOff>
      <xdr:row>78</xdr:row>
      <xdr:rowOff>49785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91712</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46482</xdr:rowOff>
    </xdr:from>
    <xdr:to>
      <xdr:col>20</xdr:col>
      <xdr:colOff>38100</xdr:colOff>
      <xdr:row>77</xdr:row>
      <xdr:rowOff>148082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9906</xdr:rowOff>
    </xdr:from>
    <xdr:to>
      <xdr:col>15</xdr:col>
      <xdr:colOff>149225</xdr:colOff>
      <xdr:row>77</xdr:row>
      <xdr:rowOff>111506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公債費以外の比率は令和２年度以降は類似団体平均を下回っている。今後も歳出の削減に努め、経常収支比率の改善を図っていく。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120142</xdr:rowOff>
    </xdr:from>
    <xdr:to>
      <xdr:col>82</xdr:col>
      <xdr:colOff>107950</xdr:colOff>
      <xdr:row>81</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97889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35069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72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120142</xdr:rowOff>
    </xdr:from>
    <xdr:to>
      <xdr:col>82</xdr:col>
      <xdr:colOff>196850</xdr:colOff>
      <xdr:row>75</xdr:row>
      <xdr:rowOff>120142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97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122428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001752"/>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33274</xdr:rowOff>
    </xdr:from>
    <xdr:to>
      <xdr:col>78</xdr:col>
      <xdr:colOff>69850</xdr:colOff>
      <xdr:row>75</xdr:row>
      <xdr:rowOff>143002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9202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33274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2286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62485</xdr:rowOff>
    </xdr:from>
    <xdr:to>
      <xdr:col>74</xdr:col>
      <xdr:colOff>31750</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148862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75</xdr:row>
      <xdr:rowOff>42418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72286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88155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4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153924</xdr:rowOff>
    </xdr:from>
    <xdr:to>
      <xdr:col>74</xdr:col>
      <xdr:colOff>31750</xdr:colOff>
      <xdr:row>75</xdr:row>
      <xdr:rowOff>84074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94251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70253</xdr:rowOff>
    </xdr:from>
    <xdr:to>
      <xdr:col>29</xdr:col>
      <xdr:colOff>127000</xdr:colOff>
      <xdr:row>20</xdr:row>
      <xdr:rowOff>128497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3828"/>
          <a:ext cx="0" cy="1601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100574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7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128497</xdr:rowOff>
    </xdr:from>
    <xdr:to>
      <xdr:col>30</xdr:col>
      <xdr:colOff>25400</xdr:colOff>
      <xdr:row>20</xdr:row>
      <xdr:rowOff>128497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05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156630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70253</xdr:rowOff>
    </xdr:from>
    <xdr:to>
      <xdr:col>30</xdr:col>
      <xdr:colOff>25400</xdr:colOff>
      <xdr:row>11</xdr:row>
      <xdr:rowOff>70253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3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25676</xdr:rowOff>
    </xdr:from>
    <xdr:to>
      <xdr:col>29</xdr:col>
      <xdr:colOff>127000</xdr:colOff>
      <xdr:row>17</xdr:row>
      <xdr:rowOff>9380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16501"/>
          <a:ext cx="647700" cy="155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133213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4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161136</xdr:rowOff>
    </xdr:from>
    <xdr:to>
      <xdr:col>29</xdr:col>
      <xdr:colOff>177800</xdr:colOff>
      <xdr:row>17</xdr:row>
      <xdr:rowOff>91286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1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9380</xdr:rowOff>
    </xdr:from>
    <xdr:to>
      <xdr:col>26</xdr:col>
      <xdr:colOff>50800</xdr:colOff>
      <xdr:row>17</xdr:row>
      <xdr:rowOff>107041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71655"/>
          <a:ext cx="698500" cy="9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116151</xdr:rowOff>
    </xdr:from>
    <xdr:to>
      <xdr:col>26</xdr:col>
      <xdr:colOff>101600</xdr:colOff>
      <xdr:row>18</xdr:row>
      <xdr:rowOff>46301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78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31078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64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107041</xdr:rowOff>
    </xdr:from>
    <xdr:to>
      <xdr:col>22</xdr:col>
      <xdr:colOff>114300</xdr:colOff>
      <xdr:row>17</xdr:row>
      <xdr:rowOff>156223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69316"/>
          <a:ext cx="698500" cy="4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161936</xdr:rowOff>
    </xdr:from>
    <xdr:to>
      <xdr:col>22</xdr:col>
      <xdr:colOff>165100</xdr:colOff>
      <xdr:row>18</xdr:row>
      <xdr:rowOff>92086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2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76863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156223</xdr:rowOff>
    </xdr:from>
    <xdr:to>
      <xdr:col>18</xdr:col>
      <xdr:colOff>177800</xdr:colOff>
      <xdr:row>18</xdr:row>
      <xdr:rowOff>5902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18498"/>
          <a:ext cx="698500" cy="21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14750</xdr:rowOff>
    </xdr:from>
    <xdr:to>
      <xdr:col>19</xdr:col>
      <xdr:colOff>38100</xdr:colOff>
      <xdr:row>18</xdr:row>
      <xdr:rowOff>116350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84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101127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50167</xdr:rowOff>
    </xdr:from>
    <xdr:to>
      <xdr:col>15</xdr:col>
      <xdr:colOff>101600</xdr:colOff>
      <xdr:row>18</xdr:row>
      <xdr:rowOff>151767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38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136544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7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146326</xdr:rowOff>
    </xdr:from>
    <xdr:to>
      <xdr:col>29</xdr:col>
      <xdr:colOff>177800</xdr:colOff>
      <xdr:row>16</xdr:row>
      <xdr:rowOff>76476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65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162853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1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130030</xdr:rowOff>
    </xdr:from>
    <xdr:to>
      <xdr:col>26</xdr:col>
      <xdr:colOff>101600</xdr:colOff>
      <xdr:row>17</xdr:row>
      <xdr:rowOff>60180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20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70357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89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56241</xdr:rowOff>
    </xdr:from>
    <xdr:to>
      <xdr:col>22</xdr:col>
      <xdr:colOff>165100</xdr:colOff>
      <xdr:row>17</xdr:row>
      <xdr:rowOff>157841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18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168018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8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105423</xdr:rowOff>
    </xdr:from>
    <xdr:to>
      <xdr:col>19</xdr:col>
      <xdr:colOff>38100</xdr:colOff>
      <xdr:row>18</xdr:row>
      <xdr:rowOff>35573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45750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126552</xdr:rowOff>
    </xdr:from>
    <xdr:to>
      <xdr:col>15</xdr:col>
      <xdr:colOff>101600</xdr:colOff>
      <xdr:row>18</xdr:row>
      <xdr:rowOff>56702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8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66879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217069</xdr:rowOff>
    </xdr:from>
    <xdr:to>
      <xdr:col>29</xdr:col>
      <xdr:colOff>127000</xdr:colOff>
      <xdr:row>38</xdr:row>
      <xdr:rowOff>146203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141619"/>
          <a:ext cx="0" cy="14721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118280</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58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146203</xdr:rowOff>
    </xdr:from>
    <xdr:to>
      <xdr:col>30</xdr:col>
      <xdr:colOff>25400</xdr:colOff>
      <xdr:row>38</xdr:row>
      <xdr:rowOff>146203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613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131996</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8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217069</xdr:rowOff>
    </xdr:from>
    <xdr:to>
      <xdr:col>30</xdr:col>
      <xdr:colOff>25400</xdr:colOff>
      <xdr:row>33</xdr:row>
      <xdr:rowOff>217069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1416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26384</xdr:rowOff>
    </xdr:from>
    <xdr:to>
      <xdr:col>29</xdr:col>
      <xdr:colOff>127000</xdr:colOff>
      <xdr:row>36</xdr:row>
      <xdr:rowOff>88105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79634"/>
          <a:ext cx="647700" cy="61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41843</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9950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69766</xdr:rowOff>
    </xdr:from>
    <xdr:to>
      <xdr:col>29</xdr:col>
      <xdr:colOff>177800</xdr:colOff>
      <xdr:row>36</xdr:row>
      <xdr:rowOff>171366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7023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88105</xdr:rowOff>
    </xdr:from>
    <xdr:to>
      <xdr:col>26</xdr:col>
      <xdr:colOff>50800</xdr:colOff>
      <xdr:row>36</xdr:row>
      <xdr:rowOff>138887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041355"/>
          <a:ext cx="698500" cy="50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86128</xdr:rowOff>
    </xdr:from>
    <xdr:to>
      <xdr:col>26</xdr:col>
      <xdr:colOff>101600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1055</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7125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138887</xdr:rowOff>
    </xdr:from>
    <xdr:to>
      <xdr:col>22</xdr:col>
      <xdr:colOff>114300</xdr:colOff>
      <xdr:row>37</xdr:row>
      <xdr:rowOff>62960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92137"/>
          <a:ext cx="698500" cy="95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108334</xdr:rowOff>
    </xdr:from>
    <xdr:to>
      <xdr:col>22</xdr:col>
      <xdr:colOff>165100</xdr:colOff>
      <xdr:row>37</xdr:row>
      <xdr:rowOff>38484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706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23261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714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54664</xdr:rowOff>
    </xdr:from>
    <xdr:to>
      <xdr:col>18</xdr:col>
      <xdr:colOff>177800</xdr:colOff>
      <xdr:row>37</xdr:row>
      <xdr:rowOff>62960</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a:off x="2908300" y="7179364"/>
          <a:ext cx="698500" cy="8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130182</xdr:rowOff>
    </xdr:from>
    <xdr:to>
      <xdr:col>19</xdr:col>
      <xdr:colOff>38100</xdr:colOff>
      <xdr:row>37</xdr:row>
      <xdr:rowOff>60332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241959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85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9644</xdr:rowOff>
    </xdr:from>
    <xdr:to>
      <xdr:col>15</xdr:col>
      <xdr:colOff>101600</xdr:colOff>
      <xdr:row>37</xdr:row>
      <xdr:rowOff>111244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7134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96021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22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318484</xdr:rowOff>
    </xdr:from>
    <xdr:to>
      <xdr:col>29</xdr:col>
      <xdr:colOff>177800</xdr:colOff>
      <xdr:row>36</xdr:row>
      <xdr:rowOff>77184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928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163561</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77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37305</xdr:rowOff>
    </xdr:from>
    <xdr:to>
      <xdr:col>26</xdr:col>
      <xdr:colOff>101600</xdr:colOff>
      <xdr:row>36</xdr:row>
      <xdr:rowOff>138905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9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149082</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759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88087</xdr:rowOff>
    </xdr:from>
    <xdr:to>
      <xdr:col>22</xdr:col>
      <xdr:colOff>165100</xdr:colOff>
      <xdr:row>37</xdr:row>
      <xdr:rowOff>18237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704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199864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81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12160</xdr:rowOff>
    </xdr:from>
    <xdr:to>
      <xdr:col>19</xdr:col>
      <xdr:colOff>38100</xdr:colOff>
      <xdr:row>37</xdr:row>
      <xdr:rowOff>113760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713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98537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2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3864</xdr:rowOff>
    </xdr:from>
    <xdr:to>
      <xdr:col>15</xdr:col>
      <xdr:colOff>101600</xdr:colOff>
      <xdr:row>37</xdr:row>
      <xdr:rowOff>105464</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7128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287091</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89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21,299
21,069
196.98
19,212,419
18,335,656
857,441
7,764,997
13,556,302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133033</xdr:rowOff>
    </xdr:from>
    <xdr:to>
      <xdr:col>24</xdr:col>
      <xdr:colOff>62865</xdr:colOff>
      <xdr:row>38</xdr:row>
      <xdr:rowOff>53302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6533"/>
          <a:ext cx="1270" cy="1291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57129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53302</xdr:rowOff>
    </xdr:from>
    <xdr:to>
      <xdr:col>24</xdr:col>
      <xdr:colOff>152400</xdr:colOff>
      <xdr:row>38</xdr:row>
      <xdr:rowOff>53302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79710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133033</xdr:rowOff>
    </xdr:from>
    <xdr:to>
      <xdr:col>24</xdr:col>
      <xdr:colOff>152400</xdr:colOff>
      <xdr:row>30</xdr:row>
      <xdr:rowOff>133033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142888</xdr:rowOff>
    </xdr:from>
    <xdr:to>
      <xdr:col>24</xdr:col>
      <xdr:colOff>63500</xdr:colOff>
      <xdr:row>35</xdr:row>
      <xdr:rowOff>75641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2188"/>
          <a:ext cx="838200" cy="10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76738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7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98311</xdr:rowOff>
    </xdr:from>
    <xdr:to>
      <xdr:col>24</xdr:col>
      <xdr:colOff>114300</xdr:colOff>
      <xdr:row>36</xdr:row>
      <xdr:rowOff>28461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75641</xdr:rowOff>
    </xdr:from>
    <xdr:to>
      <xdr:col>19</xdr:col>
      <xdr:colOff>177800</xdr:colOff>
      <xdr:row>35</xdr:row>
      <xdr:rowOff>129603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76391"/>
          <a:ext cx="889000" cy="5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27394</xdr:rowOff>
    </xdr:from>
    <xdr:to>
      <xdr:col>20</xdr:col>
      <xdr:colOff>38100</xdr:colOff>
      <xdr:row>36</xdr:row>
      <xdr:rowOff>128994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120121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129603</xdr:rowOff>
    </xdr:from>
    <xdr:to>
      <xdr:col>15</xdr:col>
      <xdr:colOff>50800</xdr:colOff>
      <xdr:row>35</xdr:row>
      <xdr:rowOff>160998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0353"/>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47066</xdr:rowOff>
    </xdr:from>
    <xdr:to>
      <xdr:col>15</xdr:col>
      <xdr:colOff>101600</xdr:colOff>
      <xdr:row>36</xdr:row>
      <xdr:rowOff>148666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139793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1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160998</xdr:rowOff>
    </xdr:from>
    <xdr:to>
      <xdr:col>10</xdr:col>
      <xdr:colOff>114300</xdr:colOff>
      <xdr:row>35</xdr:row>
      <xdr:rowOff>165684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1748"/>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61049</xdr:rowOff>
    </xdr:from>
    <xdr:to>
      <xdr:col>10</xdr:col>
      <xdr:colOff>165100</xdr:colOff>
      <xdr:row>36</xdr:row>
      <xdr:rowOff>162649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153776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71501</xdr:rowOff>
    </xdr:from>
    <xdr:to>
      <xdr:col>6</xdr:col>
      <xdr:colOff>38100</xdr:colOff>
      <xdr:row>37</xdr:row>
      <xdr:rowOff>1651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164228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3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92088</xdr:rowOff>
    </xdr:from>
    <xdr:to>
      <xdr:col>24</xdr:col>
      <xdr:colOff>114300</xdr:colOff>
      <xdr:row>35</xdr:row>
      <xdr:rowOff>22238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114965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24841</xdr:rowOff>
    </xdr:from>
    <xdr:to>
      <xdr:col>20</xdr:col>
      <xdr:colOff>38100</xdr:colOff>
      <xdr:row>35</xdr:row>
      <xdr:rowOff>126441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142968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0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78803</xdr:rowOff>
    </xdr:from>
    <xdr:to>
      <xdr:col>15</xdr:col>
      <xdr:colOff>101600</xdr:colOff>
      <xdr:row>36</xdr:row>
      <xdr:rowOff>8953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25480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110198</xdr:rowOff>
    </xdr:from>
    <xdr:to>
      <xdr:col>10</xdr:col>
      <xdr:colOff>165100</xdr:colOff>
      <xdr:row>36</xdr:row>
      <xdr:rowOff>40348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56875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8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114884</xdr:rowOff>
    </xdr:from>
    <xdr:to>
      <xdr:col>6</xdr:col>
      <xdr:colOff>38100</xdr:colOff>
      <xdr:row>36</xdr:row>
      <xdr:rowOff>45034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61561</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9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60757</xdr:rowOff>
    </xdr:from>
    <xdr:to>
      <xdr:col>24</xdr:col>
      <xdr:colOff>62865</xdr:colOff>
      <xdr:row>59</xdr:row>
      <xdr:rowOff>38367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04707"/>
          <a:ext cx="1270" cy="134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42194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5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38367</xdr:rowOff>
    </xdr:from>
    <xdr:to>
      <xdr:col>24</xdr:col>
      <xdr:colOff>152400</xdr:colOff>
      <xdr:row>59</xdr:row>
      <xdr:rowOff>38367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7434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60757</xdr:rowOff>
    </xdr:from>
    <xdr:to>
      <xdr:col>24</xdr:col>
      <xdr:colOff>152400</xdr:colOff>
      <xdr:row>51</xdr:row>
      <xdr:rowOff>60757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04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96000</xdr:rowOff>
    </xdr:from>
    <xdr:to>
      <xdr:col>24</xdr:col>
      <xdr:colOff>63500</xdr:colOff>
      <xdr:row>56</xdr:row>
      <xdr:rowOff>4763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25750"/>
          <a:ext cx="838200" cy="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77716</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74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99289</xdr:rowOff>
    </xdr:from>
    <xdr:to>
      <xdr:col>24</xdr:col>
      <xdr:colOff>114300</xdr:colOff>
      <xdr:row>56</xdr:row>
      <xdr:rowOff>29439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170511</xdr:rowOff>
    </xdr:from>
    <xdr:to>
      <xdr:col>19</xdr:col>
      <xdr:colOff>177800</xdr:colOff>
      <xdr:row>56</xdr:row>
      <xdr:rowOff>4763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00261"/>
          <a:ext cx="889000" cy="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12853</xdr:rowOff>
    </xdr:from>
    <xdr:to>
      <xdr:col>20</xdr:col>
      <xdr:colOff>38100</xdr:colOff>
      <xdr:row>56</xdr:row>
      <xdr:rowOff>114453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105580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0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170511</xdr:rowOff>
    </xdr:from>
    <xdr:to>
      <xdr:col>15</xdr:col>
      <xdr:colOff>50800</xdr:colOff>
      <xdr:row>56</xdr:row>
      <xdr:rowOff>113830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00261"/>
          <a:ext cx="889000" cy="11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8699</xdr:rowOff>
    </xdr:from>
    <xdr:to>
      <xdr:col>15</xdr:col>
      <xdr:colOff>101600</xdr:colOff>
      <xdr:row>56</xdr:row>
      <xdr:rowOff>110299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101426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113830</xdr:rowOff>
    </xdr:from>
    <xdr:to>
      <xdr:col>10</xdr:col>
      <xdr:colOff>114300</xdr:colOff>
      <xdr:row>57</xdr:row>
      <xdr:rowOff>152324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15030"/>
          <a:ext cx="889000" cy="20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92481</xdr:rowOff>
    </xdr:from>
    <xdr:to>
      <xdr:col>10</xdr:col>
      <xdr:colOff>165100</xdr:colOff>
      <xdr:row>57</xdr:row>
      <xdr:rowOff>22631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13758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7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142469</xdr:rowOff>
    </xdr:from>
    <xdr:to>
      <xdr:col>6</xdr:col>
      <xdr:colOff>38100</xdr:colOff>
      <xdr:row>57</xdr:row>
      <xdr:rowOff>72619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89146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45200</xdr:rowOff>
    </xdr:from>
    <xdr:to>
      <xdr:col>24</xdr:col>
      <xdr:colOff>114300</xdr:colOff>
      <xdr:row>55</xdr:row>
      <xdr:rowOff>146800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7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68077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2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125413</xdr:rowOff>
    </xdr:from>
    <xdr:to>
      <xdr:col>20</xdr:col>
      <xdr:colOff>38100</xdr:colOff>
      <xdr:row>56</xdr:row>
      <xdr:rowOff>55563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72090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119711</xdr:rowOff>
    </xdr:from>
    <xdr:to>
      <xdr:col>15</xdr:col>
      <xdr:colOff>101600</xdr:colOff>
      <xdr:row>56</xdr:row>
      <xdr:rowOff>49861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4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66388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2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63030</xdr:rowOff>
    </xdr:from>
    <xdr:to>
      <xdr:col>10</xdr:col>
      <xdr:colOff>165100</xdr:colOff>
      <xdr:row>56</xdr:row>
      <xdr:rowOff>164630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3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101524</xdr:rowOff>
    </xdr:from>
    <xdr:to>
      <xdr:col>6</xdr:col>
      <xdr:colOff>38100</xdr:colOff>
      <xdr:row>58</xdr:row>
      <xdr:rowOff>31674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22801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4578</xdr:rowOff>
    </xdr:from>
    <xdr:to>
      <xdr:col>24</xdr:col>
      <xdr:colOff>62865</xdr:colOff>
      <xdr:row>79</xdr:row>
      <xdr:rowOff>9816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06078"/>
          <a:ext cx="1270" cy="154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13643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5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9816</xdr:rowOff>
    </xdr:from>
    <xdr:to>
      <xdr:col>24</xdr:col>
      <xdr:colOff>152400</xdr:colOff>
      <xdr:row>79</xdr:row>
      <xdr:rowOff>9816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5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122705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4578</xdr:rowOff>
    </xdr:from>
    <xdr:to>
      <xdr:col>24</xdr:col>
      <xdr:colOff>152400</xdr:colOff>
      <xdr:row>70</xdr:row>
      <xdr:rowOff>4578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0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22276</xdr:rowOff>
    </xdr:from>
    <xdr:to>
      <xdr:col>24</xdr:col>
      <xdr:colOff>63500</xdr:colOff>
      <xdr:row>76</xdr:row>
      <xdr:rowOff>118326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81026"/>
          <a:ext cx="838200" cy="2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93330</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9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114903</xdr:rowOff>
    </xdr:from>
    <xdr:to>
      <xdr:col>24</xdr:col>
      <xdr:colOff>114300</xdr:colOff>
      <xdr:row>78</xdr:row>
      <xdr:rowOff>45053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114192</xdr:rowOff>
    </xdr:from>
    <xdr:to>
      <xdr:col>19</xdr:col>
      <xdr:colOff>177800</xdr:colOff>
      <xdr:row>76</xdr:row>
      <xdr:rowOff>118326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72942"/>
          <a:ext cx="889000" cy="17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9310</xdr:rowOff>
    </xdr:from>
    <xdr:to>
      <xdr:col>20</xdr:col>
      <xdr:colOff>38100</xdr:colOff>
      <xdr:row>78</xdr:row>
      <xdr:rowOff>110910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114192</xdr:rowOff>
    </xdr:from>
    <xdr:to>
      <xdr:col>15</xdr:col>
      <xdr:colOff>50800</xdr:colOff>
      <xdr:row>75</xdr:row>
      <xdr:rowOff>144005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72942"/>
          <a:ext cx="889000" cy="2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152851</xdr:rowOff>
    </xdr:from>
    <xdr:to>
      <xdr:col>15</xdr:col>
      <xdr:colOff>101600</xdr:colOff>
      <xdr:row>78</xdr:row>
      <xdr:rowOff>83001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54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74128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4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138709</xdr:rowOff>
    </xdr:from>
    <xdr:to>
      <xdr:col>10</xdr:col>
      <xdr:colOff>114300</xdr:colOff>
      <xdr:row>75</xdr:row>
      <xdr:rowOff>144005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997459"/>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140221</xdr:rowOff>
    </xdr:from>
    <xdr:to>
      <xdr:col>10</xdr:col>
      <xdr:colOff>165100</xdr:colOff>
      <xdr:row>78</xdr:row>
      <xdr:rowOff>70371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61498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43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70908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142926</xdr:rowOff>
    </xdr:from>
    <xdr:to>
      <xdr:col>24</xdr:col>
      <xdr:colOff>114300</xdr:colOff>
      <xdr:row>75</xdr:row>
      <xdr:rowOff>73076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165803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8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67526</xdr:rowOff>
    </xdr:from>
    <xdr:to>
      <xdr:col>20</xdr:col>
      <xdr:colOff>38100</xdr:colOff>
      <xdr:row>76</xdr:row>
      <xdr:rowOff>169126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14203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63392</xdr:rowOff>
    </xdr:from>
    <xdr:to>
      <xdr:col>15</xdr:col>
      <xdr:colOff>101600</xdr:colOff>
      <xdr:row>75</xdr:row>
      <xdr:rowOff>164991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22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10069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6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93205</xdr:rowOff>
    </xdr:from>
    <xdr:to>
      <xdr:col>10</xdr:col>
      <xdr:colOff>165100</xdr:colOff>
      <xdr:row>76</xdr:row>
      <xdr:rowOff>23355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39882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7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87909</xdr:rowOff>
    </xdr:from>
    <xdr:to>
      <xdr:col>6</xdr:col>
      <xdr:colOff>38100</xdr:colOff>
      <xdr:row>76</xdr:row>
      <xdr:rowOff>18059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34586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93675</xdr:rowOff>
    </xdr:from>
    <xdr:to>
      <xdr:col>24</xdr:col>
      <xdr:colOff>62865</xdr:colOff>
      <xdr:row>98</xdr:row>
      <xdr:rowOff>27736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4175"/>
          <a:ext cx="1270" cy="1305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31563</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27736</xdr:rowOff>
    </xdr:from>
    <xdr:to>
      <xdr:col>24</xdr:col>
      <xdr:colOff>152400</xdr:colOff>
      <xdr:row>98</xdr:row>
      <xdr:rowOff>27736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2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40352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93675</xdr:rowOff>
    </xdr:from>
    <xdr:to>
      <xdr:col>24</xdr:col>
      <xdr:colOff>152400</xdr:colOff>
      <xdr:row>90</xdr:row>
      <xdr:rowOff>93675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4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131178</xdr:rowOff>
    </xdr:from>
    <xdr:to>
      <xdr:col>24</xdr:col>
      <xdr:colOff>63500</xdr:colOff>
      <xdr:row>96</xdr:row>
      <xdr:rowOff>131623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90378"/>
          <a:ext cx="838200" cy="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124096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8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101219</xdr:rowOff>
    </xdr:from>
    <xdr:to>
      <xdr:col>24</xdr:col>
      <xdr:colOff>114300</xdr:colOff>
      <xdr:row>95</xdr:row>
      <xdr:rowOff>31369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131178</xdr:rowOff>
    </xdr:from>
    <xdr:to>
      <xdr:col>19</xdr:col>
      <xdr:colOff>177800</xdr:colOff>
      <xdr:row>97</xdr:row>
      <xdr:rowOff>92481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90378"/>
          <a:ext cx="889000" cy="1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10337</xdr:rowOff>
    </xdr:from>
    <xdr:to>
      <xdr:col>20</xdr:col>
      <xdr:colOff>38100</xdr:colOff>
      <xdr:row>95</xdr:row>
      <xdr:rowOff>111937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128464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7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110770</xdr:rowOff>
    </xdr:from>
    <xdr:to>
      <xdr:col>15</xdr:col>
      <xdr:colOff>50800</xdr:colOff>
      <xdr:row>97</xdr:row>
      <xdr:rowOff>92481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69970"/>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120396</xdr:rowOff>
    </xdr:from>
    <xdr:to>
      <xdr:col>15</xdr:col>
      <xdr:colOff>101600</xdr:colOff>
      <xdr:row>96</xdr:row>
      <xdr:rowOff>50546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67073</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110770</xdr:rowOff>
    </xdr:from>
    <xdr:to>
      <xdr:col>10</xdr:col>
      <xdr:colOff>114300</xdr:colOff>
      <xdr:row>98</xdr:row>
      <xdr:rowOff>56096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9970"/>
          <a:ext cx="889000" cy="28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140043</xdr:rowOff>
    </xdr:from>
    <xdr:to>
      <xdr:col>10</xdr:col>
      <xdr:colOff>165100</xdr:colOff>
      <xdr:row>95</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86720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03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48349</xdr:rowOff>
    </xdr:from>
    <xdr:to>
      <xdr:col>6</xdr:col>
      <xdr:colOff>38100</xdr:colOff>
      <xdr:row>96</xdr:row>
      <xdr:rowOff>149949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0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166476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2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80823</xdr:rowOff>
    </xdr:from>
    <xdr:to>
      <xdr:col>24</xdr:col>
      <xdr:colOff>114300</xdr:colOff>
      <xdr:row>97</xdr:row>
      <xdr:rowOff>10973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59250</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1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80378</xdr:rowOff>
    </xdr:from>
    <xdr:to>
      <xdr:col>20</xdr:col>
      <xdr:colOff>38100</xdr:colOff>
      <xdr:row>97</xdr:row>
      <xdr:rowOff>10528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41681</xdr:rowOff>
    </xdr:from>
    <xdr:to>
      <xdr:col>15</xdr:col>
      <xdr:colOff>101600</xdr:colOff>
      <xdr:row>97</xdr:row>
      <xdr:rowOff>143281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134408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6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59970</xdr:rowOff>
    </xdr:from>
    <xdr:to>
      <xdr:col>10</xdr:col>
      <xdr:colOff>165100</xdr:colOff>
      <xdr:row>96</xdr:row>
      <xdr:rowOff>161570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152697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5296</xdr:rowOff>
    </xdr:from>
    <xdr:to>
      <xdr:col>6</xdr:col>
      <xdr:colOff>38100</xdr:colOff>
      <xdr:row>98</xdr:row>
      <xdr:rowOff>106896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0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98023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139029</xdr:rowOff>
    </xdr:from>
    <xdr:to>
      <xdr:col>54</xdr:col>
      <xdr:colOff>189865</xdr:colOff>
      <xdr:row>38</xdr:row>
      <xdr:rowOff>165753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2529"/>
          <a:ext cx="1270" cy="1398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169580</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165753</xdr:rowOff>
    </xdr:from>
    <xdr:to>
      <xdr:col>55</xdr:col>
      <xdr:colOff>88900</xdr:colOff>
      <xdr:row>38</xdr:row>
      <xdr:rowOff>165753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8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85706</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7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139029</xdr:rowOff>
    </xdr:from>
    <xdr:to>
      <xdr:col>55</xdr:col>
      <xdr:colOff>88900</xdr:colOff>
      <xdr:row>30</xdr:row>
      <xdr:rowOff>139029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150635</xdr:rowOff>
    </xdr:from>
    <xdr:to>
      <xdr:col>55</xdr:col>
      <xdr:colOff>0</xdr:colOff>
      <xdr:row>36</xdr:row>
      <xdr:rowOff>31747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51385"/>
          <a:ext cx="8382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37906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10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59479</xdr:rowOff>
    </xdr:from>
    <xdr:to>
      <xdr:col>55</xdr:col>
      <xdr:colOff>50800</xdr:colOff>
      <xdr:row>36</xdr:row>
      <xdr:rowOff>161079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3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16904</xdr:rowOff>
    </xdr:from>
    <xdr:to>
      <xdr:col>50</xdr:col>
      <xdr:colOff>114300</xdr:colOff>
      <xdr:row>36</xdr:row>
      <xdr:rowOff>31747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89104"/>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122413</xdr:rowOff>
    </xdr:from>
    <xdr:to>
      <xdr:col>50</xdr:col>
      <xdr:colOff>165100</xdr:colOff>
      <xdr:row>37</xdr:row>
      <xdr:rowOff>52563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43690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16904</xdr:rowOff>
    </xdr:from>
    <xdr:to>
      <xdr:col>45</xdr:col>
      <xdr:colOff>177800</xdr:colOff>
      <xdr:row>36</xdr:row>
      <xdr:rowOff>68163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89104"/>
          <a:ext cx="889000" cy="5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97922</xdr:rowOff>
    </xdr:from>
    <xdr:to>
      <xdr:col>46</xdr:col>
      <xdr:colOff>38100</xdr:colOff>
      <xdr:row>37</xdr:row>
      <xdr:rowOff>28072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19199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6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120216</xdr:rowOff>
    </xdr:from>
    <xdr:to>
      <xdr:col>41</xdr:col>
      <xdr:colOff>50800</xdr:colOff>
      <xdr:row>36</xdr:row>
      <xdr:rowOff>68163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606616"/>
          <a:ext cx="889000" cy="63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149098</xdr:rowOff>
    </xdr:from>
    <xdr:to>
      <xdr:col>41</xdr:col>
      <xdr:colOff>101600</xdr:colOff>
      <xdr:row>37</xdr:row>
      <xdr:rowOff>79248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32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70375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1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60081</xdr:rowOff>
    </xdr:from>
    <xdr:to>
      <xdr:col>36</xdr:col>
      <xdr:colOff>165100</xdr:colOff>
      <xdr:row>32</xdr:row>
      <xdr:rowOff>161681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54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6758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2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99835</xdr:rowOff>
    </xdr:from>
    <xdr:to>
      <xdr:col>55</xdr:col>
      <xdr:colOff>50800</xdr:colOff>
      <xdr:row>36</xdr:row>
      <xdr:rowOff>29985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122712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52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152397</xdr:rowOff>
    </xdr:from>
    <xdr:to>
      <xdr:col>50</xdr:col>
      <xdr:colOff>165100</xdr:colOff>
      <xdr:row>36</xdr:row>
      <xdr:rowOff>82547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5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99074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2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137554</xdr:rowOff>
    </xdr:from>
    <xdr:to>
      <xdr:col>46</xdr:col>
      <xdr:colOff>38100</xdr:colOff>
      <xdr:row>36</xdr:row>
      <xdr:rowOff>67704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3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84231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1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17363</xdr:rowOff>
    </xdr:from>
    <xdr:to>
      <xdr:col>41</xdr:col>
      <xdr:colOff>101600</xdr:colOff>
      <xdr:row>36</xdr:row>
      <xdr:rowOff>118963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135490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64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69416</xdr:rowOff>
    </xdr:from>
    <xdr:to>
      <xdr:col>36</xdr:col>
      <xdr:colOff>165100</xdr:colOff>
      <xdr:row>32</xdr:row>
      <xdr:rowOff>171016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5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162143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64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47781</xdr:rowOff>
    </xdr:from>
    <xdr:to>
      <xdr:col>54</xdr:col>
      <xdr:colOff>189865</xdr:colOff>
      <xdr:row>58</xdr:row>
      <xdr:rowOff>98226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1731"/>
          <a:ext cx="1270" cy="12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102053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98226</xdr:rowOff>
    </xdr:from>
    <xdr:to>
      <xdr:col>55</xdr:col>
      <xdr:colOff>88900</xdr:colOff>
      <xdr:row>58</xdr:row>
      <xdr:rowOff>98226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4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165908</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6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47781</xdr:rowOff>
    </xdr:from>
    <xdr:to>
      <xdr:col>55</xdr:col>
      <xdr:colOff>88900</xdr:colOff>
      <xdr:row>51</xdr:row>
      <xdr:rowOff>47781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94993</xdr:rowOff>
    </xdr:from>
    <xdr:to>
      <xdr:col>55</xdr:col>
      <xdr:colOff>0</xdr:colOff>
      <xdr:row>55</xdr:row>
      <xdr:rowOff>39736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353293"/>
          <a:ext cx="838200" cy="1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44826</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74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66399</xdr:rowOff>
    </xdr:from>
    <xdr:to>
      <xdr:col>55</xdr:col>
      <xdr:colOff>50800</xdr:colOff>
      <xdr:row>55</xdr:row>
      <xdr:rowOff>167999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9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39736</xdr:rowOff>
    </xdr:from>
    <xdr:to>
      <xdr:col>50</xdr:col>
      <xdr:colOff>114300</xdr:colOff>
      <xdr:row>55</xdr:row>
      <xdr:rowOff>93033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469486"/>
          <a:ext cx="889000" cy="5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58834</xdr:rowOff>
    </xdr:from>
    <xdr:to>
      <xdr:col>50</xdr:col>
      <xdr:colOff>165100</xdr:colOff>
      <xdr:row>55</xdr:row>
      <xdr:rowOff>160434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151561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93033</xdr:rowOff>
    </xdr:from>
    <xdr:to>
      <xdr:col>45</xdr:col>
      <xdr:colOff>177800</xdr:colOff>
      <xdr:row>55</xdr:row>
      <xdr:rowOff>137533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22783"/>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103454</xdr:rowOff>
    </xdr:from>
    <xdr:to>
      <xdr:col>46</xdr:col>
      <xdr:colOff>38100</xdr:colOff>
      <xdr:row>55</xdr:row>
      <xdr:rowOff>33604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36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50131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50795" y="913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137533</xdr:rowOff>
    </xdr:from>
    <xdr:to>
      <xdr:col>41</xdr:col>
      <xdr:colOff>50800</xdr:colOff>
      <xdr:row>56</xdr:row>
      <xdr:rowOff>48206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567283"/>
          <a:ext cx="889000" cy="8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48961</xdr:rowOff>
    </xdr:from>
    <xdr:to>
      <xdr:col>41</xdr:col>
      <xdr:colOff>101600</xdr:colOff>
      <xdr:row>55</xdr:row>
      <xdr:rowOff>150561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47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25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4285</xdr:rowOff>
    </xdr:from>
    <xdr:to>
      <xdr:col>36</xdr:col>
      <xdr:colOff>165100</xdr:colOff>
      <xdr:row>53</xdr:row>
      <xdr:rowOff>105885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09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122412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886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44193</xdr:rowOff>
    </xdr:from>
    <xdr:to>
      <xdr:col>55</xdr:col>
      <xdr:colOff>50800</xdr:colOff>
      <xdr:row>54</xdr:row>
      <xdr:rowOff>145793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67070</xdr:rowOff>
    </xdr:from>
    <xdr:ext cx="599010"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1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160386</xdr:rowOff>
    </xdr:from>
    <xdr:to>
      <xdr:col>50</xdr:col>
      <xdr:colOff>165100</xdr:colOff>
      <xdr:row>55</xdr:row>
      <xdr:rowOff>90536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4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107063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1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42233</xdr:rowOff>
    </xdr:from>
    <xdr:to>
      <xdr:col>46</xdr:col>
      <xdr:colOff>38100</xdr:colOff>
      <xdr:row>55</xdr:row>
      <xdr:rowOff>143833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47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134960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5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86733</xdr:rowOff>
    </xdr:from>
    <xdr:to>
      <xdr:col>41</xdr:col>
      <xdr:colOff>101600</xdr:colOff>
      <xdr:row>56</xdr:row>
      <xdr:rowOff>16883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5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8010</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60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168856</xdr:rowOff>
    </xdr:from>
    <xdr:to>
      <xdr:col>36</xdr:col>
      <xdr:colOff>165100</xdr:colOff>
      <xdr:row>56</xdr:row>
      <xdr:rowOff>99006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90133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9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78458</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51408"/>
          <a:ext cx="1270" cy="126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25135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2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78458</xdr:rowOff>
    </xdr:from>
    <xdr:to>
      <xdr:col>55</xdr:col>
      <xdr:colOff>88900</xdr:colOff>
      <xdr:row>71</xdr:row>
      <xdr:rowOff>78458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51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58821</xdr:rowOff>
    </xdr:from>
    <xdr:to>
      <xdr:col>55</xdr:col>
      <xdr:colOff>0</xdr:colOff>
      <xdr:row>72</xdr:row>
      <xdr:rowOff>167315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403221"/>
          <a:ext cx="838200" cy="10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035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27315</xdr:rowOff>
    </xdr:from>
    <xdr:to>
      <xdr:col>55</xdr:col>
      <xdr:colOff>50800</xdr:colOff>
      <xdr:row>76</xdr:row>
      <xdr:rowOff>128915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05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167315</xdr:rowOff>
    </xdr:from>
    <xdr:to>
      <xdr:col>50</xdr:col>
      <xdr:colOff>114300</xdr:colOff>
      <xdr:row>73</xdr:row>
      <xdr:rowOff>109639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511715"/>
          <a:ext cx="889000" cy="11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80465</xdr:rowOff>
    </xdr:from>
    <xdr:to>
      <xdr:col>50</xdr:col>
      <xdr:colOff>165100</xdr:colOff>
      <xdr:row>76</xdr:row>
      <xdr:rowOff>10615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293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109639</xdr:rowOff>
    </xdr:from>
    <xdr:to>
      <xdr:col>45</xdr:col>
      <xdr:colOff>177800</xdr:colOff>
      <xdr:row>74</xdr:row>
      <xdr:rowOff>52467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2625489"/>
          <a:ext cx="889000" cy="1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41534</xdr:rowOff>
    </xdr:from>
    <xdr:to>
      <xdr:col>46</xdr:col>
      <xdr:colOff>38100</xdr:colOff>
      <xdr:row>74</xdr:row>
      <xdr:rowOff>143134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272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134261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82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149782</xdr:rowOff>
    </xdr:from>
    <xdr:to>
      <xdr:col>41</xdr:col>
      <xdr:colOff>50800</xdr:colOff>
      <xdr:row>74</xdr:row>
      <xdr:rowOff>52467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2494182"/>
          <a:ext cx="889000" cy="2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149296</xdr:rowOff>
    </xdr:from>
    <xdr:to>
      <xdr:col>41</xdr:col>
      <xdr:colOff>101600</xdr:colOff>
      <xdr:row>75</xdr:row>
      <xdr:rowOff>79446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70573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2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26126</xdr:rowOff>
    </xdr:from>
    <xdr:to>
      <xdr:col>36</xdr:col>
      <xdr:colOff>165100</xdr:colOff>
      <xdr:row>70</xdr:row>
      <xdr:rowOff>127726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0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144253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180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8021</xdr:rowOff>
    </xdr:from>
    <xdr:to>
      <xdr:col>55</xdr:col>
      <xdr:colOff>50800</xdr:colOff>
      <xdr:row>72</xdr:row>
      <xdr:rowOff>109621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3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30898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20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116515</xdr:rowOff>
    </xdr:from>
    <xdr:to>
      <xdr:col>50</xdr:col>
      <xdr:colOff>165100</xdr:colOff>
      <xdr:row>73</xdr:row>
      <xdr:rowOff>46665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4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63192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2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58839</xdr:rowOff>
    </xdr:from>
    <xdr:to>
      <xdr:col>46</xdr:col>
      <xdr:colOff>38100</xdr:colOff>
      <xdr:row>73</xdr:row>
      <xdr:rowOff>160439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5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5516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34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1667</xdr:rowOff>
    </xdr:from>
    <xdr:to>
      <xdr:col>41</xdr:col>
      <xdr:colOff>101600</xdr:colOff>
      <xdr:row>74</xdr:row>
      <xdr:rowOff>103267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68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119794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46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98982</xdr:rowOff>
    </xdr:from>
    <xdr:to>
      <xdr:col>36</xdr:col>
      <xdr:colOff>165100</xdr:colOff>
      <xdr:row>73</xdr:row>
      <xdr:rowOff>29132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44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20259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3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161189</xdr:rowOff>
    </xdr:from>
    <xdr:to>
      <xdr:col>54</xdr:col>
      <xdr:colOff>189865</xdr:colOff>
      <xdr:row>99</xdr:row>
      <xdr:rowOff>22842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20239"/>
          <a:ext cx="1270" cy="157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26669</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22842</xdr:rowOff>
    </xdr:from>
    <xdr:to>
      <xdr:col>55</xdr:col>
      <xdr:colOff>88900</xdr:colOff>
      <xdr:row>99</xdr:row>
      <xdr:rowOff>22842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107866</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9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161189</xdr:rowOff>
    </xdr:from>
    <xdr:to>
      <xdr:col>55</xdr:col>
      <xdr:colOff>88900</xdr:colOff>
      <xdr:row>89</xdr:row>
      <xdr:rowOff>161189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2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8821</xdr:rowOff>
    </xdr:from>
    <xdr:to>
      <xdr:col>55</xdr:col>
      <xdr:colOff>0</xdr:colOff>
      <xdr:row>99</xdr:row>
      <xdr:rowOff>22842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982371"/>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95307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11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72430</xdr:rowOff>
    </xdr:from>
    <xdr:to>
      <xdr:col>55</xdr:col>
      <xdr:colOff>50800</xdr:colOff>
      <xdr:row>96</xdr:row>
      <xdr:rowOff>2580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6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62488</xdr:rowOff>
    </xdr:from>
    <xdr:to>
      <xdr:col>50</xdr:col>
      <xdr:colOff>114300</xdr:colOff>
      <xdr:row>99</xdr:row>
      <xdr:rowOff>8821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64588"/>
          <a:ext cx="889000" cy="1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124997</xdr:rowOff>
    </xdr:from>
    <xdr:to>
      <xdr:col>50</xdr:col>
      <xdr:colOff>165100</xdr:colOff>
      <xdr:row>96</xdr:row>
      <xdr:rowOff>55147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71674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8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21013</xdr:rowOff>
    </xdr:from>
    <xdr:to>
      <xdr:col>45</xdr:col>
      <xdr:colOff>177800</xdr:colOff>
      <xdr:row>98</xdr:row>
      <xdr:rowOff>62488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23113"/>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92700</xdr:rowOff>
    </xdr:from>
    <xdr:to>
      <xdr:col>46</xdr:col>
      <xdr:colOff>38100</xdr:colOff>
      <xdr:row>96</xdr:row>
      <xdr:rowOff>22850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39377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21013</xdr:rowOff>
    </xdr:from>
    <xdr:to>
      <xdr:col>41</xdr:col>
      <xdr:colOff>50800</xdr:colOff>
      <xdr:row>98</xdr:row>
      <xdr:rowOff>64588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823113"/>
          <a:ext cx="889000" cy="4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163914</xdr:rowOff>
    </xdr:from>
    <xdr:to>
      <xdr:col>41</xdr:col>
      <xdr:colOff>101600</xdr:colOff>
      <xdr:row>96</xdr:row>
      <xdr:rowOff>94064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110591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22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4650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143492</xdr:rowOff>
    </xdr:from>
    <xdr:to>
      <xdr:col>55</xdr:col>
      <xdr:colOff>50800</xdr:colOff>
      <xdr:row>99</xdr:row>
      <xdr:rowOff>73642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9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58419</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86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129471</xdr:rowOff>
    </xdr:from>
    <xdr:to>
      <xdr:col>50</xdr:col>
      <xdr:colOff>165100</xdr:colOff>
      <xdr:row>99</xdr:row>
      <xdr:rowOff>59621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50748</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70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11688</xdr:rowOff>
    </xdr:from>
    <xdr:to>
      <xdr:col>46</xdr:col>
      <xdr:colOff>38100</xdr:colOff>
      <xdr:row>98</xdr:row>
      <xdr:rowOff>113288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1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104415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141663</xdr:rowOff>
    </xdr:from>
    <xdr:to>
      <xdr:col>41</xdr:col>
      <xdr:colOff>101600</xdr:colOff>
      <xdr:row>98</xdr:row>
      <xdr:rowOff>71813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62940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13788</xdr:rowOff>
    </xdr:from>
    <xdr:to>
      <xdr:col>36</xdr:col>
      <xdr:colOff>165100</xdr:colOff>
      <xdr:row>98</xdr:row>
      <xdr:rowOff>115388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106515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56627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43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3304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56627</xdr:rowOff>
    </xdr:from>
    <xdr:to>
      <xdr:col>86</xdr:col>
      <xdr:colOff>25400</xdr:colOff>
      <xdr:row>32</xdr:row>
      <xdr:rowOff>56627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4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95443</xdr:rowOff>
    </xdr:from>
    <xdr:to>
      <xdr:col>85</xdr:col>
      <xdr:colOff>127000</xdr:colOff>
      <xdr:row>38</xdr:row>
      <xdr:rowOff>112406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10543"/>
          <a:ext cx="838200" cy="1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30441</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02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7564</xdr:rowOff>
    </xdr:from>
    <xdr:to>
      <xdr:col>85</xdr:col>
      <xdr:colOff>177800</xdr:colOff>
      <xdr:row>37</xdr:row>
      <xdr:rowOff>109164</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5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4826</xdr:rowOff>
    </xdr:from>
    <xdr:to>
      <xdr:col>81</xdr:col>
      <xdr:colOff>50800</xdr:colOff>
      <xdr:row>38</xdr:row>
      <xdr:rowOff>112406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519926"/>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167904</xdr:rowOff>
    </xdr:from>
    <xdr:to>
      <xdr:col>81</xdr:col>
      <xdr:colOff>101600</xdr:colOff>
      <xdr:row>37</xdr:row>
      <xdr:rowOff>98054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114581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1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41128</xdr:rowOff>
    </xdr:from>
    <xdr:to>
      <xdr:col>76</xdr:col>
      <xdr:colOff>114300</xdr:colOff>
      <xdr:row>38</xdr:row>
      <xdr:rowOff>4826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5184628"/>
          <a:ext cx="889000" cy="133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28275</xdr:rowOff>
    </xdr:from>
    <xdr:to>
      <xdr:col>76</xdr:col>
      <xdr:colOff>165100</xdr:colOff>
      <xdr:row>37</xdr:row>
      <xdr:rowOff>129875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7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146402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14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41128</xdr:rowOff>
    </xdr:from>
    <xdr:to>
      <xdr:col>71</xdr:col>
      <xdr:colOff>177800</xdr:colOff>
      <xdr:row>36</xdr:row>
      <xdr:rowOff>164617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5184628"/>
          <a:ext cx="889000" cy="115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22560</xdr:rowOff>
    </xdr:from>
    <xdr:to>
      <xdr:col>72</xdr:col>
      <xdr:colOff>38100</xdr:colOff>
      <xdr:row>37</xdr:row>
      <xdr:rowOff>124160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115287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5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52141</xdr:rowOff>
    </xdr:from>
    <xdr:to>
      <xdr:col>67</xdr:col>
      <xdr:colOff>101600</xdr:colOff>
      <xdr:row>33</xdr:row>
      <xdr:rowOff>153741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170268</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44643</xdr:rowOff>
    </xdr:from>
    <xdr:to>
      <xdr:col>85</xdr:col>
      <xdr:colOff>177800</xdr:colOff>
      <xdr:row>38</xdr:row>
      <xdr:rowOff>146243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131020</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74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61606</xdr:rowOff>
    </xdr:from>
    <xdr:to>
      <xdr:col>81</xdr:col>
      <xdr:colOff>101600</xdr:colOff>
      <xdr:row>38</xdr:row>
      <xdr:rowOff>163206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154333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6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125476</xdr:rowOff>
    </xdr:from>
    <xdr:to>
      <xdr:col>76</xdr:col>
      <xdr:colOff>165100</xdr:colOff>
      <xdr:row>38</xdr:row>
      <xdr:rowOff>55626</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46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46753</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29</xdr:row>
      <xdr:rowOff>161778</xdr:rowOff>
    </xdr:from>
    <xdr:to>
      <xdr:col>72</xdr:col>
      <xdr:colOff>38100</xdr:colOff>
      <xdr:row>30</xdr:row>
      <xdr:rowOff>91928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1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108455</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36111" y="490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113817</xdr:rowOff>
    </xdr:from>
    <xdr:to>
      <xdr:col>67</xdr:col>
      <xdr:colOff>101600</xdr:colOff>
      <xdr:row>37</xdr:row>
      <xdr:rowOff>43967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8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35094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7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5486</xdr:rowOff>
    </xdr:from>
    <xdr:to>
      <xdr:col>85</xdr:col>
      <xdr:colOff>126364</xdr:colOff>
      <xdr:row>79</xdr:row>
      <xdr:rowOff>1536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06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5363</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4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1536</xdr:rowOff>
    </xdr:from>
    <xdr:to>
      <xdr:col>86</xdr:col>
      <xdr:colOff>25400</xdr:colOff>
      <xdr:row>79</xdr:row>
      <xdr:rowOff>1536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4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123613</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8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5486</xdr:rowOff>
    </xdr:from>
    <xdr:to>
      <xdr:col>86</xdr:col>
      <xdr:colOff>25400</xdr:colOff>
      <xdr:row>70</xdr:row>
      <xdr:rowOff>5486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0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36792</xdr:rowOff>
    </xdr:from>
    <xdr:to>
      <xdr:col>85</xdr:col>
      <xdr:colOff>127000</xdr:colOff>
      <xdr:row>76</xdr:row>
      <xdr:rowOff>92811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66992"/>
          <a:ext cx="838200" cy="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110393</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797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87516</xdr:rowOff>
    </xdr:from>
    <xdr:to>
      <xdr:col>85</xdr:col>
      <xdr:colOff>177800</xdr:colOff>
      <xdr:row>76</xdr:row>
      <xdr:rowOff>17666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92811</xdr:rowOff>
    </xdr:from>
    <xdr:to>
      <xdr:col>81</xdr:col>
      <xdr:colOff>50800</xdr:colOff>
      <xdr:row>76</xdr:row>
      <xdr:rowOff>135522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23011"/>
          <a:ext cx="88900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152718</xdr:rowOff>
    </xdr:from>
    <xdr:to>
      <xdr:col>81</xdr:col>
      <xdr:colOff>101600</xdr:colOff>
      <xdr:row>76</xdr:row>
      <xdr:rowOff>82868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1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99395</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78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135522</xdr:rowOff>
    </xdr:from>
    <xdr:to>
      <xdr:col>76</xdr:col>
      <xdr:colOff>114300</xdr:colOff>
      <xdr:row>77</xdr:row>
      <xdr:rowOff>16193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6572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2121</xdr:rowOff>
    </xdr:from>
    <xdr:to>
      <xdr:col>76</xdr:col>
      <xdr:colOff>165100</xdr:colOff>
      <xdr:row>76</xdr:row>
      <xdr:rowOff>103721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3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120248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0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16193</xdr:rowOff>
    </xdr:from>
    <xdr:to>
      <xdr:col>71</xdr:col>
      <xdr:colOff>177800</xdr:colOff>
      <xdr:row>77</xdr:row>
      <xdr:rowOff>32144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17843"/>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9613</xdr:rowOff>
    </xdr:from>
    <xdr:to>
      <xdr:col>72</xdr:col>
      <xdr:colOff>38100</xdr:colOff>
      <xdr:row>76</xdr:row>
      <xdr:rowOff>111213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3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127741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138392</xdr:rowOff>
    </xdr:from>
    <xdr:to>
      <xdr:col>67</xdr:col>
      <xdr:colOff>101600</xdr:colOff>
      <xdr:row>76</xdr:row>
      <xdr:rowOff>68542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157442</xdr:rowOff>
    </xdr:from>
    <xdr:to>
      <xdr:col>85</xdr:col>
      <xdr:colOff>177800</xdr:colOff>
      <xdr:row>76</xdr:row>
      <xdr:rowOff>87592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135869</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42011</xdr:rowOff>
    </xdr:from>
    <xdr:to>
      <xdr:col>81</xdr:col>
      <xdr:colOff>101600</xdr:colOff>
      <xdr:row>76</xdr:row>
      <xdr:rowOff>143611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134738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6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84722</xdr:rowOff>
    </xdr:from>
    <xdr:to>
      <xdr:col>76</xdr:col>
      <xdr:colOff>165100</xdr:colOff>
      <xdr:row>77</xdr:row>
      <xdr:rowOff>14872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1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5999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136843</xdr:rowOff>
    </xdr:from>
    <xdr:to>
      <xdr:col>72</xdr:col>
      <xdr:colOff>38100</xdr:colOff>
      <xdr:row>77</xdr:row>
      <xdr:rowOff>66993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58120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5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152794</xdr:rowOff>
    </xdr:from>
    <xdr:to>
      <xdr:col>67</xdr:col>
      <xdr:colOff>101600</xdr:colOff>
      <xdr:row>77</xdr:row>
      <xdr:rowOff>82944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74071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7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146025</xdr:rowOff>
    </xdr:from>
    <xdr:to>
      <xdr:col>85</xdr:col>
      <xdr:colOff>126364</xdr:colOff>
      <xdr:row>99</xdr:row>
      <xdr:rowOff>30238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747975"/>
          <a:ext cx="1269" cy="1255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34065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07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30238</xdr:rowOff>
    </xdr:from>
    <xdr:to>
      <xdr:col>86</xdr:col>
      <xdr:colOff>25400</xdr:colOff>
      <xdr:row>99</xdr:row>
      <xdr:rowOff>30238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0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92702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52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146025</xdr:rowOff>
    </xdr:from>
    <xdr:to>
      <xdr:col>86</xdr:col>
      <xdr:colOff>25400</xdr:colOff>
      <xdr:row>91</xdr:row>
      <xdr:rowOff>146025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74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137499</xdr:rowOff>
    </xdr:from>
    <xdr:to>
      <xdr:col>85</xdr:col>
      <xdr:colOff>127000</xdr:colOff>
      <xdr:row>93</xdr:row>
      <xdr:rowOff>160868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082349"/>
          <a:ext cx="8382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156512</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615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6635</xdr:rowOff>
    </xdr:from>
    <xdr:to>
      <xdr:col>85</xdr:col>
      <xdr:colOff>177800</xdr:colOff>
      <xdr:row>97</xdr:row>
      <xdr:rowOff>108235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160868</xdr:rowOff>
    </xdr:from>
    <xdr:to>
      <xdr:col>81</xdr:col>
      <xdr:colOff>50800</xdr:colOff>
      <xdr:row>94</xdr:row>
      <xdr:rowOff>151442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105718"/>
          <a:ext cx="889000" cy="16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56393</xdr:rowOff>
    </xdr:from>
    <xdr:to>
      <xdr:col>81</xdr:col>
      <xdr:colOff>101600</xdr:colOff>
      <xdr:row>97</xdr:row>
      <xdr:rowOff>157993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8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149120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7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151442</xdr:rowOff>
    </xdr:from>
    <xdr:to>
      <xdr:col>76</xdr:col>
      <xdr:colOff>114300</xdr:colOff>
      <xdr:row>95</xdr:row>
      <xdr:rowOff>9009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267742"/>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31361</xdr:rowOff>
    </xdr:from>
    <xdr:to>
      <xdr:col>76</xdr:col>
      <xdr:colOff>165100</xdr:colOff>
      <xdr:row>97</xdr:row>
      <xdr:rowOff>132961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124088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75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9009</xdr:rowOff>
    </xdr:from>
    <xdr:to>
      <xdr:col>71</xdr:col>
      <xdr:colOff>177800</xdr:colOff>
      <xdr:row>96</xdr:row>
      <xdr:rowOff>119979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296759"/>
          <a:ext cx="889000" cy="28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3533</xdr:rowOff>
    </xdr:from>
    <xdr:to>
      <xdr:col>72</xdr:col>
      <xdr:colOff>38100</xdr:colOff>
      <xdr:row>97</xdr:row>
      <xdr:rowOff>105133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3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96260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2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72875</xdr:rowOff>
    </xdr:from>
    <xdr:to>
      <xdr:col>67</xdr:col>
      <xdr:colOff>101600</xdr:colOff>
      <xdr:row>98</xdr:row>
      <xdr:rowOff>3025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0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165602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86699</xdr:rowOff>
    </xdr:from>
    <xdr:to>
      <xdr:col>85</xdr:col>
      <xdr:colOff>177800</xdr:colOff>
      <xdr:row>94</xdr:row>
      <xdr:rowOff>16849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0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109576</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588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110068</xdr:rowOff>
    </xdr:from>
    <xdr:to>
      <xdr:col>81</xdr:col>
      <xdr:colOff>101600</xdr:colOff>
      <xdr:row>94</xdr:row>
      <xdr:rowOff>40218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0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56745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181795" y="1583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100642</xdr:rowOff>
    </xdr:from>
    <xdr:to>
      <xdr:col>76</xdr:col>
      <xdr:colOff>165100</xdr:colOff>
      <xdr:row>95</xdr:row>
      <xdr:rowOff>30792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47319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599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129659</xdr:rowOff>
    </xdr:from>
    <xdr:to>
      <xdr:col>72</xdr:col>
      <xdr:colOff>38100</xdr:colOff>
      <xdr:row>95</xdr:row>
      <xdr:rowOff>59809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2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76336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02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69179</xdr:rowOff>
    </xdr:from>
    <xdr:to>
      <xdr:col>67</xdr:col>
      <xdr:colOff>101600</xdr:colOff>
      <xdr:row>96</xdr:row>
      <xdr:rowOff>170779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5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15856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30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85522</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29022"/>
          <a:ext cx="1269" cy="1501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32199</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85522</xdr:rowOff>
    </xdr:from>
    <xdr:to>
      <xdr:col>116</xdr:col>
      <xdr:colOff>152400</xdr:colOff>
      <xdr:row>30</xdr:row>
      <xdr:rowOff>85522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2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39006</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11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16129</xdr:rowOff>
    </xdr:from>
    <xdr:to>
      <xdr:col>116</xdr:col>
      <xdr:colOff>114300</xdr:colOff>
      <xdr:row>37</xdr:row>
      <xdr:rowOff>117729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59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74498</xdr:rowOff>
    </xdr:from>
    <xdr:to>
      <xdr:col>112</xdr:col>
      <xdr:colOff>38100</xdr:colOff>
      <xdr:row>37</xdr:row>
      <xdr:rowOff>4648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24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21175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0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10846</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97396"/>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132639</xdr:rowOff>
    </xdr:from>
    <xdr:to>
      <xdr:col>107</xdr:col>
      <xdr:colOff>101600</xdr:colOff>
      <xdr:row>37</xdr:row>
      <xdr:rowOff>62789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79316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10846</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97396"/>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119151</xdr:rowOff>
    </xdr:from>
    <xdr:to>
      <xdr:col>102</xdr:col>
      <xdr:colOff>165100</xdr:colOff>
      <xdr:row>37</xdr:row>
      <xdr:rowOff>49301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9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65828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0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97968</xdr:rowOff>
    </xdr:from>
    <xdr:to>
      <xdr:col>98</xdr:col>
      <xdr:colOff>38100</xdr:colOff>
      <xdr:row>37</xdr:row>
      <xdr:rowOff>28118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44645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0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131496</xdr:rowOff>
    </xdr:from>
    <xdr:to>
      <xdr:col>102</xdr:col>
      <xdr:colOff>165100</xdr:colOff>
      <xdr:row>39</xdr:row>
      <xdr:rowOff>61646</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52773</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3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106249</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0199"/>
          <a:ext cx="1269"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52926</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106249</xdr:rowOff>
    </xdr:from>
    <xdr:to>
      <xdr:col>116</xdr:col>
      <xdr:colOff>152400</xdr:colOff>
      <xdr:row>51</xdr:row>
      <xdr:rowOff>106249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106249</xdr:rowOff>
    </xdr:from>
    <xdr:to>
      <xdr:col>116</xdr:col>
      <xdr:colOff>63500</xdr:colOff>
      <xdr:row>52</xdr:row>
      <xdr:rowOff>163703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8850199"/>
          <a:ext cx="838200" cy="22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31970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04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53543</xdr:rowOff>
    </xdr:from>
    <xdr:to>
      <xdr:col>116</xdr:col>
      <xdr:colOff>114300</xdr:colOff>
      <xdr:row>57</xdr:row>
      <xdr:rowOff>155143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2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163703</xdr:rowOff>
    </xdr:from>
    <xdr:to>
      <xdr:col>111</xdr:col>
      <xdr:colOff>177800</xdr:colOff>
      <xdr:row>52</xdr:row>
      <xdr:rowOff>164617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907910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47447</xdr:rowOff>
    </xdr:from>
    <xdr:to>
      <xdr:col>112</xdr:col>
      <xdr:colOff>38100</xdr:colOff>
      <xdr:row>57</xdr:row>
      <xdr:rowOff>149047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140174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91084</xdr:rowOff>
    </xdr:from>
    <xdr:to>
      <xdr:col>107</xdr:col>
      <xdr:colOff>50800</xdr:colOff>
      <xdr:row>52</xdr:row>
      <xdr:rowOff>164617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006484"/>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55676</xdr:rowOff>
    </xdr:from>
    <xdr:to>
      <xdr:col>107</xdr:col>
      <xdr:colOff>101600</xdr:colOff>
      <xdr:row>57</xdr:row>
      <xdr:rowOff>157276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2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148403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1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117754</xdr:rowOff>
    </xdr:from>
    <xdr:to>
      <xdr:col>102</xdr:col>
      <xdr:colOff>114300</xdr:colOff>
      <xdr:row>52</xdr:row>
      <xdr:rowOff>91084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8690254"/>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43180</xdr:rowOff>
    </xdr:from>
    <xdr:to>
      <xdr:col>102</xdr:col>
      <xdr:colOff>165100</xdr:colOff>
      <xdr:row>57</xdr:row>
      <xdr:rowOff>144780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1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135907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146279</xdr:rowOff>
    </xdr:from>
    <xdr:to>
      <xdr:col>98</xdr:col>
      <xdr:colOff>38100</xdr:colOff>
      <xdr:row>57</xdr:row>
      <xdr:rowOff>76429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4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67556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4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55449</xdr:rowOff>
    </xdr:from>
    <xdr:to>
      <xdr:col>116</xdr:col>
      <xdr:colOff>114300</xdr:colOff>
      <xdr:row>51</xdr:row>
      <xdr:rowOff>157049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87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8476</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875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112903</xdr:rowOff>
    </xdr:from>
    <xdr:to>
      <xdr:col>112</xdr:col>
      <xdr:colOff>38100</xdr:colOff>
      <xdr:row>53</xdr:row>
      <xdr:rowOff>43053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0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59580</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88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113817</xdr:rowOff>
    </xdr:from>
    <xdr:to>
      <xdr:col>107</xdr:col>
      <xdr:colOff>101600</xdr:colOff>
      <xdr:row>53</xdr:row>
      <xdr:rowOff>43967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02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60494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880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40284</xdr:rowOff>
    </xdr:from>
    <xdr:to>
      <xdr:col>102</xdr:col>
      <xdr:colOff>165100</xdr:colOff>
      <xdr:row>52</xdr:row>
      <xdr:rowOff>141884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89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158411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873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66954</xdr:rowOff>
    </xdr:from>
    <xdr:to>
      <xdr:col>98</xdr:col>
      <xdr:colOff>38100</xdr:colOff>
      <xdr:row>50</xdr:row>
      <xdr:rowOff>168554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863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13631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4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164869</xdr:rowOff>
    </xdr:from>
    <xdr:to>
      <xdr:col>116</xdr:col>
      <xdr:colOff>62864</xdr:colOff>
      <xdr:row>77</xdr:row>
      <xdr:rowOff>115286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66369"/>
          <a:ext cx="1269" cy="115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119113</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32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115286</xdr:rowOff>
    </xdr:from>
    <xdr:to>
      <xdr:col>116</xdr:col>
      <xdr:colOff>152400</xdr:colOff>
      <xdr:row>77</xdr:row>
      <xdr:rowOff>115286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31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111546</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41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164869</xdr:rowOff>
    </xdr:from>
    <xdr:to>
      <xdr:col>116</xdr:col>
      <xdr:colOff>152400</xdr:colOff>
      <xdr:row>70</xdr:row>
      <xdr:rowOff>164869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66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67508</xdr:rowOff>
    </xdr:from>
    <xdr:to>
      <xdr:col>116</xdr:col>
      <xdr:colOff>63500</xdr:colOff>
      <xdr:row>74</xdr:row>
      <xdr:rowOff>131356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754808"/>
          <a:ext cx="838200" cy="6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72425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59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93998</xdr:rowOff>
    </xdr:from>
    <xdr:to>
      <xdr:col>116</xdr:col>
      <xdr:colOff>114300</xdr:colOff>
      <xdr:row>75</xdr:row>
      <xdr:rowOff>24148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78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131356</xdr:rowOff>
    </xdr:from>
    <xdr:to>
      <xdr:col>111</xdr:col>
      <xdr:colOff>177800</xdr:colOff>
      <xdr:row>74</xdr:row>
      <xdr:rowOff>138397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18656"/>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81493</xdr:rowOff>
    </xdr:from>
    <xdr:to>
      <xdr:col>112</xdr:col>
      <xdr:colOff>38100</xdr:colOff>
      <xdr:row>75</xdr:row>
      <xdr:rowOff>11643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6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6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119286</xdr:rowOff>
    </xdr:from>
    <xdr:to>
      <xdr:col>107</xdr:col>
      <xdr:colOff>50800</xdr:colOff>
      <xdr:row>74</xdr:row>
      <xdr:rowOff>138397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06586"/>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127533</xdr:rowOff>
    </xdr:from>
    <xdr:to>
      <xdr:col>107</xdr:col>
      <xdr:colOff>101600</xdr:colOff>
      <xdr:row>75</xdr:row>
      <xdr:rowOff>57683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1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48810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119286</xdr:rowOff>
    </xdr:from>
    <xdr:to>
      <xdr:col>102</xdr:col>
      <xdr:colOff>114300</xdr:colOff>
      <xdr:row>74</xdr:row>
      <xdr:rowOff>164000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806586"/>
          <a:ext cx="889000" cy="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129888</xdr:rowOff>
    </xdr:from>
    <xdr:to>
      <xdr:col>102</xdr:col>
      <xdr:colOff>165100</xdr:colOff>
      <xdr:row>75</xdr:row>
      <xdr:rowOff>60038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51165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16708</xdr:rowOff>
    </xdr:from>
    <xdr:to>
      <xdr:col>116</xdr:col>
      <xdr:colOff>114300</xdr:colOff>
      <xdr:row>74</xdr:row>
      <xdr:rowOff>118308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39585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5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80556</xdr:rowOff>
    </xdr:from>
    <xdr:to>
      <xdr:col>112</xdr:col>
      <xdr:colOff>38100</xdr:colOff>
      <xdr:row>75</xdr:row>
      <xdr:rowOff>10706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7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27233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87597</xdr:rowOff>
    </xdr:from>
    <xdr:to>
      <xdr:col>107</xdr:col>
      <xdr:colOff>101600</xdr:colOff>
      <xdr:row>75</xdr:row>
      <xdr:rowOff>17747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7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34274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5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68486</xdr:rowOff>
    </xdr:from>
    <xdr:to>
      <xdr:col>102</xdr:col>
      <xdr:colOff>165100</xdr:colOff>
      <xdr:row>74</xdr:row>
      <xdr:rowOff>170086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75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15163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53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113200</xdr:rowOff>
    </xdr:from>
    <xdr:to>
      <xdr:col>98</xdr:col>
      <xdr:colOff>38100</xdr:colOff>
      <xdr:row>75</xdr:row>
      <xdr:rowOff>43350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34477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8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単独で消防組織を運営していることにより一般会計の職員数は類似団体平均を上回っているため、人件費は類似団体平均を上回る額で推移している。これまで保育施設の民間委託・民営化や小学校給食の民間委託を推進し、職員数の削減に努めてきており、今後も民間委託等の推進と適正な人員配置に努めるが、削減には限界があること、また市の人口が減少している状況を考えると、</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職員数及び人件費は現状維持または微増が見込まれる。補助費等は類似団体平均を上回る額で推移しており、一部事務組合に対する負担金や下水道事業会計繰出金が高止まりしていることに起因しているため、今後も一部事務組合負担金の年度間平準化等による経費の抑制に努めていく。維持補修費は除雪経費により類似団体平均を上回る額で推移している。令和６年度は大雪であったため額が増大した。今後も類似団体を上回る額で推移していくことが想定されるため、修繕等の年度間平準化等により経費の節減に努めていく。普通建設事業費は新「道の駅」整備事業や道路新設改良事業等により増額となっている。今後も、大型投資事業が続くが、事業の平準化に努め、市債残高経費の増加に留意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21,299
21,069
196.98
19,212,419
18,335,656
857,441
7,764,997
13,556,302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51879</xdr:rowOff>
    </xdr:from>
    <xdr:to>
      <xdr:col>24</xdr:col>
      <xdr:colOff>62865</xdr:colOff>
      <xdr:row>37</xdr:row>
      <xdr:rowOff>152273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379"/>
          <a:ext cx="1270" cy="1300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156100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152273</xdr:rowOff>
    </xdr:from>
    <xdr:to>
      <xdr:col>24</xdr:col>
      <xdr:colOff>152400</xdr:colOff>
      <xdr:row>37</xdr:row>
      <xdr:rowOff>152273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5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170006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51879</xdr:rowOff>
    </xdr:from>
    <xdr:to>
      <xdr:col>24</xdr:col>
      <xdr:colOff>152400</xdr:colOff>
      <xdr:row>30</xdr:row>
      <xdr:rowOff>51879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36640</xdr:rowOff>
    </xdr:from>
    <xdr:to>
      <xdr:col>24</xdr:col>
      <xdr:colOff>63500</xdr:colOff>
      <xdr:row>33</xdr:row>
      <xdr:rowOff>38926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944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57230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78803</xdr:rowOff>
    </xdr:from>
    <xdr:to>
      <xdr:col>24</xdr:col>
      <xdr:colOff>114300</xdr:colOff>
      <xdr:row>36</xdr:row>
      <xdr:rowOff>8953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37973</xdr:rowOff>
    </xdr:from>
    <xdr:to>
      <xdr:col>19</xdr:col>
      <xdr:colOff>177800</xdr:colOff>
      <xdr:row>33</xdr:row>
      <xdr:rowOff>38926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95823"/>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104140</xdr:rowOff>
    </xdr:from>
    <xdr:to>
      <xdr:col>20</xdr:col>
      <xdr:colOff>38100</xdr:colOff>
      <xdr:row>36</xdr:row>
      <xdr:rowOff>34290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25417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37973</xdr:rowOff>
    </xdr:from>
    <xdr:to>
      <xdr:col>15</xdr:col>
      <xdr:colOff>50800</xdr:colOff>
      <xdr:row>33</xdr:row>
      <xdr:rowOff>98552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582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99759</xdr:rowOff>
    </xdr:from>
    <xdr:to>
      <xdr:col>15</xdr:col>
      <xdr:colOff>101600</xdr:colOff>
      <xdr:row>36</xdr:row>
      <xdr:rowOff>29909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21036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98552</xdr:rowOff>
    </xdr:from>
    <xdr:to>
      <xdr:col>10</xdr:col>
      <xdr:colOff>114300</xdr:colOff>
      <xdr:row>33</xdr:row>
      <xdr:rowOff>121603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56402"/>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123761</xdr:rowOff>
    </xdr:from>
    <xdr:to>
      <xdr:col>10</xdr:col>
      <xdr:colOff>165100</xdr:colOff>
      <xdr:row>36</xdr:row>
      <xdr:rowOff>53911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45038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157290</xdr:rowOff>
    </xdr:from>
    <xdr:to>
      <xdr:col>24</xdr:col>
      <xdr:colOff>114300</xdr:colOff>
      <xdr:row>33</xdr:row>
      <xdr:rowOff>87440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8717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9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159576</xdr:rowOff>
    </xdr:from>
    <xdr:to>
      <xdr:col>20</xdr:col>
      <xdr:colOff>38100</xdr:colOff>
      <xdr:row>33</xdr:row>
      <xdr:rowOff>89726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106253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158623</xdr:rowOff>
    </xdr:from>
    <xdr:to>
      <xdr:col>15</xdr:col>
      <xdr:colOff>101600</xdr:colOff>
      <xdr:row>33</xdr:row>
      <xdr:rowOff>88773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105300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2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47752</xdr:rowOff>
    </xdr:from>
    <xdr:to>
      <xdr:col>10</xdr:col>
      <xdr:colOff>165100</xdr:colOff>
      <xdr:row>33</xdr:row>
      <xdr:rowOff>149352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165879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70803</xdr:rowOff>
    </xdr:from>
    <xdr:to>
      <xdr:col>6</xdr:col>
      <xdr:colOff>38100</xdr:colOff>
      <xdr:row>34</xdr:row>
      <xdr:rowOff>953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2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17480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0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22972</xdr:rowOff>
    </xdr:from>
    <xdr:to>
      <xdr:col>24</xdr:col>
      <xdr:colOff>62865</xdr:colOff>
      <xdr:row>57</xdr:row>
      <xdr:rowOff>82020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95472"/>
          <a:ext cx="1270" cy="1259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85847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5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82020</xdr:rowOff>
    </xdr:from>
    <xdr:to>
      <xdr:col>24</xdr:col>
      <xdr:colOff>152400</xdr:colOff>
      <xdr:row>57</xdr:row>
      <xdr:rowOff>82020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54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141099</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7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22972</xdr:rowOff>
    </xdr:from>
    <xdr:to>
      <xdr:col>24</xdr:col>
      <xdr:colOff>152400</xdr:colOff>
      <xdr:row>50</xdr:row>
      <xdr:rowOff>22972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9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112305</xdr:rowOff>
    </xdr:from>
    <xdr:to>
      <xdr:col>24</xdr:col>
      <xdr:colOff>63500</xdr:colOff>
      <xdr:row>52</xdr:row>
      <xdr:rowOff>34635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856255"/>
          <a:ext cx="838200" cy="9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29942</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96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51515</xdr:rowOff>
    </xdr:from>
    <xdr:to>
      <xdr:col>24</xdr:col>
      <xdr:colOff>114300</xdr:colOff>
      <xdr:row>55</xdr:row>
      <xdr:rowOff>153115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8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34635</xdr:rowOff>
    </xdr:from>
    <xdr:to>
      <xdr:col>19</xdr:col>
      <xdr:colOff>177800</xdr:colOff>
      <xdr:row>52</xdr:row>
      <xdr:rowOff>100545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50035"/>
          <a:ext cx="889000" cy="6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80579</xdr:rowOff>
    </xdr:from>
    <xdr:to>
      <xdr:col>20</xdr:col>
      <xdr:colOff>38100</xdr:colOff>
      <xdr:row>56</xdr:row>
      <xdr:rowOff>10729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1856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0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98145</xdr:rowOff>
    </xdr:from>
    <xdr:to>
      <xdr:col>15</xdr:col>
      <xdr:colOff>50800</xdr:colOff>
      <xdr:row>52</xdr:row>
      <xdr:rowOff>100545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1354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66488</xdr:rowOff>
    </xdr:from>
    <xdr:to>
      <xdr:col>15</xdr:col>
      <xdr:colOff>101600</xdr:colOff>
      <xdr:row>55</xdr:row>
      <xdr:rowOff>168088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159215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588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17536</xdr:rowOff>
    </xdr:from>
    <xdr:to>
      <xdr:col>10</xdr:col>
      <xdr:colOff>114300</xdr:colOff>
      <xdr:row>52</xdr:row>
      <xdr:rowOff>98145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32936"/>
          <a:ext cx="889000" cy="8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37451</xdr:rowOff>
    </xdr:from>
    <xdr:to>
      <xdr:col>10</xdr:col>
      <xdr:colOff>165100</xdr:colOff>
      <xdr:row>55</xdr:row>
      <xdr:rowOff>139051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130178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5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168622</xdr:rowOff>
    </xdr:from>
    <xdr:to>
      <xdr:col>6</xdr:col>
      <xdr:colOff>38100</xdr:colOff>
      <xdr:row>53</xdr:row>
      <xdr:rowOff>98772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89899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1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61505</xdr:rowOff>
    </xdr:from>
    <xdr:to>
      <xdr:col>24</xdr:col>
      <xdr:colOff>114300</xdr:colOff>
      <xdr:row>51</xdr:row>
      <xdr:rowOff>163105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8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84382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65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155285</xdr:rowOff>
    </xdr:from>
    <xdr:to>
      <xdr:col>20</xdr:col>
      <xdr:colOff>38100</xdr:colOff>
      <xdr:row>52</xdr:row>
      <xdr:rowOff>85435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101962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6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49745</xdr:rowOff>
    </xdr:from>
    <xdr:to>
      <xdr:col>15</xdr:col>
      <xdr:colOff>101600</xdr:colOff>
      <xdr:row>52</xdr:row>
      <xdr:rowOff>151345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167872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74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47345</xdr:rowOff>
    </xdr:from>
    <xdr:to>
      <xdr:col>10</xdr:col>
      <xdr:colOff>165100</xdr:colOff>
      <xdr:row>52</xdr:row>
      <xdr:rowOff>148945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165472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73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138186</xdr:rowOff>
    </xdr:from>
    <xdr:to>
      <xdr:col>6</xdr:col>
      <xdr:colOff>38100</xdr:colOff>
      <xdr:row>52</xdr:row>
      <xdr:rowOff>68336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84863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5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15753</xdr:rowOff>
    </xdr:from>
    <xdr:to>
      <xdr:col>24</xdr:col>
      <xdr:colOff>62865</xdr:colOff>
      <xdr:row>78</xdr:row>
      <xdr:rowOff>105904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17253"/>
          <a:ext cx="1270" cy="1461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109731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4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105904</xdr:rowOff>
    </xdr:from>
    <xdr:to>
      <xdr:col>24</xdr:col>
      <xdr:colOff>152400</xdr:colOff>
      <xdr:row>78</xdr:row>
      <xdr:rowOff>105904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7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133880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79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15753</xdr:rowOff>
    </xdr:from>
    <xdr:to>
      <xdr:col>24</xdr:col>
      <xdr:colOff>152400</xdr:colOff>
      <xdr:row>70</xdr:row>
      <xdr:rowOff>15753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1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3253</xdr:rowOff>
    </xdr:from>
    <xdr:to>
      <xdr:col>24</xdr:col>
      <xdr:colOff>63500</xdr:colOff>
      <xdr:row>77</xdr:row>
      <xdr:rowOff>33758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4903"/>
          <a:ext cx="838200" cy="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98134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7854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75257</xdr:rowOff>
    </xdr:from>
    <xdr:to>
      <xdr:col>24</xdr:col>
      <xdr:colOff>114300</xdr:colOff>
      <xdr:row>76</xdr:row>
      <xdr:rowOff>5407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9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33758</xdr:rowOff>
    </xdr:from>
    <xdr:to>
      <xdr:col>19</xdr:col>
      <xdr:colOff>177800</xdr:colOff>
      <xdr:row>77</xdr:row>
      <xdr:rowOff>99969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35408"/>
          <a:ext cx="889000" cy="6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161283</xdr:rowOff>
    </xdr:from>
    <xdr:to>
      <xdr:col>20</xdr:col>
      <xdr:colOff>38100</xdr:colOff>
      <xdr:row>76</xdr:row>
      <xdr:rowOff>91433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2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107961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34663</xdr:rowOff>
    </xdr:from>
    <xdr:to>
      <xdr:col>15</xdr:col>
      <xdr:colOff>50800</xdr:colOff>
      <xdr:row>77</xdr:row>
      <xdr:rowOff>99969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236313"/>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103530</xdr:rowOff>
    </xdr:from>
    <xdr:to>
      <xdr:col>15</xdr:col>
      <xdr:colOff>101600</xdr:colOff>
      <xdr:row>77</xdr:row>
      <xdr:rowOff>33680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50207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34663</xdr:rowOff>
    </xdr:from>
    <xdr:to>
      <xdr:col>10</xdr:col>
      <xdr:colOff>114300</xdr:colOff>
      <xdr:row>78</xdr:row>
      <xdr:rowOff>89984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36313"/>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10344</xdr:rowOff>
    </xdr:from>
    <xdr:to>
      <xdr:col>10</xdr:col>
      <xdr:colOff>165100</xdr:colOff>
      <xdr:row>76</xdr:row>
      <xdr:rowOff>111944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40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128471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81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155322</xdr:rowOff>
    </xdr:from>
    <xdr:to>
      <xdr:col>6</xdr:col>
      <xdr:colOff>38100</xdr:colOff>
      <xdr:row>77</xdr:row>
      <xdr:rowOff>85472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8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101999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60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123903</xdr:rowOff>
    </xdr:from>
    <xdr:to>
      <xdr:col>24</xdr:col>
      <xdr:colOff>114300</xdr:colOff>
      <xdr:row>77</xdr:row>
      <xdr:rowOff>54053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102330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154408</xdr:rowOff>
    </xdr:from>
    <xdr:to>
      <xdr:col>20</xdr:col>
      <xdr:colOff>38100</xdr:colOff>
      <xdr:row>77</xdr:row>
      <xdr:rowOff>84558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75685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7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49169</xdr:rowOff>
    </xdr:from>
    <xdr:to>
      <xdr:col>15</xdr:col>
      <xdr:colOff>101600</xdr:colOff>
      <xdr:row>77</xdr:row>
      <xdr:rowOff>150769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141896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4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155313</xdr:rowOff>
    </xdr:from>
    <xdr:to>
      <xdr:col>10</xdr:col>
      <xdr:colOff>165100</xdr:colOff>
      <xdr:row>77</xdr:row>
      <xdr:rowOff>85463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76590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7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39184</xdr:rowOff>
    </xdr:from>
    <xdr:to>
      <xdr:col>6</xdr:col>
      <xdr:colOff>38100</xdr:colOff>
      <xdr:row>78</xdr:row>
      <xdr:rowOff>140784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131911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0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46952</xdr:rowOff>
    </xdr:from>
    <xdr:to>
      <xdr:col>24</xdr:col>
      <xdr:colOff>62865</xdr:colOff>
      <xdr:row>99</xdr:row>
      <xdr:rowOff>10948</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48902"/>
          <a:ext cx="1270" cy="1335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14775</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8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10948</xdr:rowOff>
    </xdr:from>
    <xdr:to>
      <xdr:col>24</xdr:col>
      <xdr:colOff>152400</xdr:colOff>
      <xdr:row>99</xdr:row>
      <xdr:rowOff>10948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8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165079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137,803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46952</xdr:rowOff>
    </xdr:from>
    <xdr:to>
      <xdr:col>24</xdr:col>
      <xdr:colOff>152400</xdr:colOff>
      <xdr:row>91</xdr:row>
      <xdr:rowOff>46952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4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78042</xdr:rowOff>
    </xdr:from>
    <xdr:to>
      <xdr:col>24</xdr:col>
      <xdr:colOff>63500</xdr:colOff>
      <xdr:row>98</xdr:row>
      <xdr:rowOff>171017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80142"/>
          <a:ext cx="838200" cy="9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108614</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96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85737</xdr:rowOff>
    </xdr:from>
    <xdr:to>
      <xdr:col>24</xdr:col>
      <xdr:colOff>114300</xdr:colOff>
      <xdr:row>97</xdr:row>
      <xdr:rowOff>15887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4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171017</xdr:rowOff>
    </xdr:from>
    <xdr:to>
      <xdr:col>19</xdr:col>
      <xdr:colOff>177800</xdr:colOff>
      <xdr:row>99</xdr:row>
      <xdr:rowOff>28790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973117"/>
          <a:ext cx="889000" cy="2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154203</xdr:rowOff>
    </xdr:from>
    <xdr:to>
      <xdr:col>20</xdr:col>
      <xdr:colOff>38100</xdr:colOff>
      <xdr:row>97</xdr:row>
      <xdr:rowOff>84353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100880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6719</xdr:rowOff>
    </xdr:from>
    <xdr:to>
      <xdr:col>15</xdr:col>
      <xdr:colOff>50800</xdr:colOff>
      <xdr:row>99</xdr:row>
      <xdr:rowOff>28790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980269"/>
          <a:ext cx="889000" cy="2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122313</xdr:rowOff>
    </xdr:from>
    <xdr:to>
      <xdr:col>15</xdr:col>
      <xdr:colOff>101600</xdr:colOff>
      <xdr:row>97</xdr:row>
      <xdr:rowOff>52463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8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68990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6719</xdr:rowOff>
    </xdr:from>
    <xdr:to>
      <xdr:col>10</xdr:col>
      <xdr:colOff>114300</xdr:colOff>
      <xdr:row>99</xdr:row>
      <xdr:rowOff>81572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980269"/>
          <a:ext cx="889000" cy="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111316</xdr:rowOff>
    </xdr:from>
    <xdr:to>
      <xdr:col>10</xdr:col>
      <xdr:colOff>165100</xdr:colOff>
      <xdr:row>97</xdr:row>
      <xdr:rowOff>41466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7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57993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144518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27242</xdr:rowOff>
    </xdr:from>
    <xdr:to>
      <xdr:col>24</xdr:col>
      <xdr:colOff>114300</xdr:colOff>
      <xdr:row>98</xdr:row>
      <xdr:rowOff>128842</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113619</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120217</xdr:rowOff>
    </xdr:from>
    <xdr:to>
      <xdr:col>20</xdr:col>
      <xdr:colOff>38100</xdr:colOff>
      <xdr:row>99</xdr:row>
      <xdr:rowOff>50367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92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41494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701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149440</xdr:rowOff>
    </xdr:from>
    <xdr:to>
      <xdr:col>15</xdr:col>
      <xdr:colOff>101600</xdr:colOff>
      <xdr:row>99</xdr:row>
      <xdr:rowOff>79590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95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70717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7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127369</xdr:rowOff>
    </xdr:from>
    <xdr:to>
      <xdr:col>10</xdr:col>
      <xdr:colOff>165100</xdr:colOff>
      <xdr:row>99</xdr:row>
      <xdr:rowOff>57519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92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48646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702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30772</xdr:rowOff>
    </xdr:from>
    <xdr:to>
      <xdr:col>6</xdr:col>
      <xdr:colOff>38100</xdr:colOff>
      <xdr:row>99</xdr:row>
      <xdr:rowOff>132372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700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123499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9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26380</xdr:rowOff>
    </xdr:from>
    <xdr:to>
      <xdr:col>54</xdr:col>
      <xdr:colOff>189865</xdr:colOff>
      <xdr:row>39</xdr:row>
      <xdr:rowOff>98878</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41330"/>
          <a:ext cx="1270" cy="144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144507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26380</xdr:rowOff>
    </xdr:from>
    <xdr:to>
      <xdr:col>55</xdr:col>
      <xdr:colOff>88900</xdr:colOff>
      <xdr:row>31</xdr:row>
      <xdr:rowOff>26380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41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43362</xdr:rowOff>
    </xdr:from>
    <xdr:to>
      <xdr:col>55</xdr:col>
      <xdr:colOff>0</xdr:colOff>
      <xdr:row>38</xdr:row>
      <xdr:rowOff>53811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58462"/>
          <a:ext cx="8382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11973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7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33546</xdr:rowOff>
    </xdr:from>
    <xdr:to>
      <xdr:col>55</xdr:col>
      <xdr:colOff>50800</xdr:colOff>
      <xdr:row>38</xdr:row>
      <xdr:rowOff>135146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53811</xdr:rowOff>
    </xdr:from>
    <xdr:to>
      <xdr:col>50</xdr:col>
      <xdr:colOff>114300</xdr:colOff>
      <xdr:row>38</xdr:row>
      <xdr:rowOff>64262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68911"/>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27831</xdr:rowOff>
    </xdr:from>
    <xdr:to>
      <xdr:col>50</xdr:col>
      <xdr:colOff>165100</xdr:colOff>
      <xdr:row>38</xdr:row>
      <xdr:rowOff>129431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120558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53975</xdr:rowOff>
    </xdr:from>
    <xdr:to>
      <xdr:col>45</xdr:col>
      <xdr:colOff>177800</xdr:colOff>
      <xdr:row>38</xdr:row>
      <xdr:rowOff>64262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6907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124151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3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8255</xdr:rowOff>
    </xdr:from>
    <xdr:to>
      <xdr:col>41</xdr:col>
      <xdr:colOff>50800</xdr:colOff>
      <xdr:row>38</xdr:row>
      <xdr:rowOff>53975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233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17381</xdr:rowOff>
    </xdr:from>
    <xdr:to>
      <xdr:col>41</xdr:col>
      <xdr:colOff>101600</xdr:colOff>
      <xdr:row>38</xdr:row>
      <xdr:rowOff>118981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110108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2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51018</xdr:rowOff>
    </xdr:from>
    <xdr:to>
      <xdr:col>36</xdr:col>
      <xdr:colOff>165100</xdr:colOff>
      <xdr:row>38</xdr:row>
      <xdr:rowOff>152618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143745</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5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164012</xdr:rowOff>
    </xdr:from>
    <xdr:to>
      <xdr:col>55</xdr:col>
      <xdr:colOff>50800</xdr:colOff>
      <xdr:row>38</xdr:row>
      <xdr:rowOff>94162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15438</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3011</xdr:rowOff>
    </xdr:from>
    <xdr:to>
      <xdr:col>50</xdr:col>
      <xdr:colOff>165100</xdr:colOff>
      <xdr:row>38</xdr:row>
      <xdr:rowOff>104611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121139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29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13462</xdr:rowOff>
    </xdr:from>
    <xdr:to>
      <xdr:col>46</xdr:col>
      <xdr:colOff>38100</xdr:colOff>
      <xdr:row>38</xdr:row>
      <xdr:rowOff>115062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131589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xdr:rowOff>
    </xdr:from>
    <xdr:to>
      <xdr:col>41</xdr:col>
      <xdr:colOff>101600</xdr:colOff>
      <xdr:row>38</xdr:row>
      <xdr:rowOff>104775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121302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128905</xdr:rowOff>
    </xdr:from>
    <xdr:to>
      <xdr:col>36</xdr:col>
      <xdr:colOff>165100</xdr:colOff>
      <xdr:row>38</xdr:row>
      <xdr:rowOff>59055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75582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4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142824</xdr:rowOff>
    </xdr:from>
    <xdr:to>
      <xdr:col>54</xdr:col>
      <xdr:colOff>189865</xdr:colOff>
      <xdr:row>58</xdr:row>
      <xdr:rowOff>98539</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15324"/>
          <a:ext cx="1270" cy="132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102366</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4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98539</xdr:rowOff>
    </xdr:from>
    <xdr:to>
      <xdr:col>55</xdr:col>
      <xdr:colOff>88900</xdr:colOff>
      <xdr:row>58</xdr:row>
      <xdr:rowOff>98539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89501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9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113,754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142824</xdr:rowOff>
    </xdr:from>
    <xdr:to>
      <xdr:col>55</xdr:col>
      <xdr:colOff>88900</xdr:colOff>
      <xdr:row>50</xdr:row>
      <xdr:rowOff>142824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15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160312</xdr:rowOff>
    </xdr:from>
    <xdr:to>
      <xdr:col>55</xdr:col>
      <xdr:colOff>0</xdr:colOff>
      <xdr:row>57</xdr:row>
      <xdr:rowOff>16446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61512"/>
          <a:ext cx="8382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24769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4545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1892</xdr:rowOff>
    </xdr:from>
    <xdr:to>
      <xdr:col>55</xdr:col>
      <xdr:colOff>50800</xdr:colOff>
      <xdr:row>56</xdr:row>
      <xdr:rowOff>103492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60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160312</xdr:rowOff>
    </xdr:from>
    <xdr:to>
      <xdr:col>50</xdr:col>
      <xdr:colOff>114300</xdr:colOff>
      <xdr:row>57</xdr:row>
      <xdr:rowOff>76568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1512"/>
          <a:ext cx="889000" cy="8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24562</xdr:rowOff>
    </xdr:from>
    <xdr:to>
      <xdr:col>50</xdr:col>
      <xdr:colOff>165100</xdr:colOff>
      <xdr:row>56</xdr:row>
      <xdr:rowOff>126162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62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142689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40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19431</xdr:rowOff>
    </xdr:from>
    <xdr:to>
      <xdr:col>45</xdr:col>
      <xdr:colOff>177800</xdr:colOff>
      <xdr:row>57</xdr:row>
      <xdr:rowOff>76568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92081"/>
          <a:ext cx="889000" cy="5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5449</xdr:rowOff>
    </xdr:from>
    <xdr:to>
      <xdr:col>46</xdr:col>
      <xdr:colOff>38100</xdr:colOff>
      <xdr:row>56</xdr:row>
      <xdr:rowOff>107049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0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123576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3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147562</xdr:rowOff>
    </xdr:from>
    <xdr:to>
      <xdr:col>41</xdr:col>
      <xdr:colOff>50800</xdr:colOff>
      <xdr:row>57</xdr:row>
      <xdr:rowOff>19431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48762"/>
          <a:ext cx="889000" cy="4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160858</xdr:rowOff>
    </xdr:from>
    <xdr:to>
      <xdr:col>41</xdr:col>
      <xdr:colOff>101600</xdr:colOff>
      <xdr:row>56</xdr:row>
      <xdr:rowOff>91008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5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107535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36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137096</xdr:rowOff>
    </xdr:from>
    <xdr:to>
      <xdr:col>55</xdr:col>
      <xdr:colOff>50800</xdr:colOff>
      <xdr:row>57</xdr:row>
      <xdr:rowOff>67246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115523</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1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109512</xdr:rowOff>
    </xdr:from>
    <xdr:to>
      <xdr:col>50</xdr:col>
      <xdr:colOff>165100</xdr:colOff>
      <xdr:row>57</xdr:row>
      <xdr:rowOff>39662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30789</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8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25768</xdr:rowOff>
    </xdr:from>
    <xdr:to>
      <xdr:col>46</xdr:col>
      <xdr:colOff>38100</xdr:colOff>
      <xdr:row>57</xdr:row>
      <xdr:rowOff>127368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9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118495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89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140081</xdr:rowOff>
    </xdr:from>
    <xdr:to>
      <xdr:col>41</xdr:col>
      <xdr:colOff>101600</xdr:colOff>
      <xdr:row>57</xdr:row>
      <xdr:rowOff>70231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61358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96762</xdr:rowOff>
    </xdr:from>
    <xdr:to>
      <xdr:col>36</xdr:col>
      <xdr:colOff>165100</xdr:colOff>
      <xdr:row>57</xdr:row>
      <xdr:rowOff>26912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9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18039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120947</xdr:rowOff>
    </xdr:from>
    <xdr:to>
      <xdr:col>54</xdr:col>
      <xdr:colOff>189865</xdr:colOff>
      <xdr:row>79</xdr:row>
      <xdr:rowOff>7127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93897"/>
          <a:ext cx="1270" cy="125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10954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5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7127</xdr:rowOff>
    </xdr:from>
    <xdr:to>
      <xdr:col>55</xdr:col>
      <xdr:colOff>88900</xdr:colOff>
      <xdr:row>79</xdr:row>
      <xdr:rowOff>7127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5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67624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169,961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120947</xdr:rowOff>
    </xdr:from>
    <xdr:to>
      <xdr:col>55</xdr:col>
      <xdr:colOff>88900</xdr:colOff>
      <xdr:row>71</xdr:row>
      <xdr:rowOff>120947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9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118463</xdr:rowOff>
    </xdr:from>
    <xdr:to>
      <xdr:col>55</xdr:col>
      <xdr:colOff>0</xdr:colOff>
      <xdr:row>77</xdr:row>
      <xdr:rowOff>119576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20113"/>
          <a:ext cx="838200" cy="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121581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23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143154</xdr:rowOff>
    </xdr:from>
    <xdr:to>
      <xdr:col>55</xdr:col>
      <xdr:colOff>50800</xdr:colOff>
      <xdr:row>78</xdr:row>
      <xdr:rowOff>73304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112314</xdr:rowOff>
    </xdr:from>
    <xdr:to>
      <xdr:col>50</xdr:col>
      <xdr:colOff>114300</xdr:colOff>
      <xdr:row>77</xdr:row>
      <xdr:rowOff>119576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13964"/>
          <a:ext cx="889000" cy="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108094</xdr:rowOff>
    </xdr:from>
    <xdr:to>
      <xdr:col>50</xdr:col>
      <xdr:colOff>165100</xdr:colOff>
      <xdr:row>78</xdr:row>
      <xdr:rowOff>38244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29371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112314</xdr:rowOff>
    </xdr:from>
    <xdr:to>
      <xdr:col>45</xdr:col>
      <xdr:colOff>177800</xdr:colOff>
      <xdr:row>77</xdr:row>
      <xdr:rowOff>127219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13964"/>
          <a:ext cx="8890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67991</xdr:rowOff>
    </xdr:from>
    <xdr:to>
      <xdr:col>46</xdr:col>
      <xdr:colOff>38100</xdr:colOff>
      <xdr:row>77</xdr:row>
      <xdr:rowOff>169591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160718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6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94559</xdr:rowOff>
    </xdr:from>
    <xdr:to>
      <xdr:col>41</xdr:col>
      <xdr:colOff>50800</xdr:colOff>
      <xdr:row>77</xdr:row>
      <xdr:rowOff>127219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296209"/>
          <a:ext cx="889000" cy="3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155491</xdr:rowOff>
    </xdr:from>
    <xdr:to>
      <xdr:col>41</xdr:col>
      <xdr:colOff>101600</xdr:colOff>
      <xdr:row>78</xdr:row>
      <xdr:rowOff>85641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76768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4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110030</xdr:rowOff>
    </xdr:from>
    <xdr:to>
      <xdr:col>36</xdr:col>
      <xdr:colOff>165100</xdr:colOff>
      <xdr:row>78</xdr:row>
      <xdr:rowOff>40180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31307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67663</xdr:rowOff>
    </xdr:from>
    <xdr:to>
      <xdr:col>55</xdr:col>
      <xdr:colOff>50800</xdr:colOff>
      <xdr:row>77</xdr:row>
      <xdr:rowOff>169263</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90540</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2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68776</xdr:rowOff>
    </xdr:from>
    <xdr:to>
      <xdr:col>50</xdr:col>
      <xdr:colOff>165100</xdr:colOff>
      <xdr:row>77</xdr:row>
      <xdr:rowOff>170376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7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04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61514</xdr:rowOff>
    </xdr:from>
    <xdr:to>
      <xdr:col>46</xdr:col>
      <xdr:colOff>38100</xdr:colOff>
      <xdr:row>77</xdr:row>
      <xdr:rowOff>163114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3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76419</xdr:rowOff>
    </xdr:from>
    <xdr:to>
      <xdr:col>41</xdr:col>
      <xdr:colOff>101600</xdr:colOff>
      <xdr:row>78</xdr:row>
      <xdr:rowOff>6569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43759</xdr:rowOff>
    </xdr:from>
    <xdr:to>
      <xdr:col>36</xdr:col>
      <xdr:colOff>165100</xdr:colOff>
      <xdr:row>77</xdr:row>
      <xdr:rowOff>145359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161886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156590</xdr:rowOff>
    </xdr:from>
    <xdr:to>
      <xdr:col>54</xdr:col>
      <xdr:colOff>189865</xdr:colOff>
      <xdr:row>98</xdr:row>
      <xdr:rowOff>147625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87090"/>
          <a:ext cx="1270" cy="136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151452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5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147625</xdr:rowOff>
    </xdr:from>
    <xdr:to>
      <xdr:col>55</xdr:col>
      <xdr:colOff>88900</xdr:colOff>
      <xdr:row>98</xdr:row>
      <xdr:rowOff>147625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103267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6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156590</xdr:rowOff>
    </xdr:from>
    <xdr:to>
      <xdr:col>55</xdr:col>
      <xdr:colOff>88900</xdr:colOff>
      <xdr:row>90</xdr:row>
      <xdr:rowOff>156590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8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39421</xdr:rowOff>
    </xdr:from>
    <xdr:to>
      <xdr:col>55</xdr:col>
      <xdr:colOff>0</xdr:colOff>
      <xdr:row>92</xdr:row>
      <xdr:rowOff>15317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5641371"/>
          <a:ext cx="838200" cy="1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37989</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971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59562</xdr:rowOff>
    </xdr:from>
    <xdr:to>
      <xdr:col>55</xdr:col>
      <xdr:colOff>50800</xdr:colOff>
      <xdr:row>96</xdr:row>
      <xdr:rowOff>161162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1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15317</xdr:rowOff>
    </xdr:from>
    <xdr:to>
      <xdr:col>50</xdr:col>
      <xdr:colOff>114300</xdr:colOff>
      <xdr:row>92</xdr:row>
      <xdr:rowOff>39230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5788717"/>
          <a:ext cx="889000" cy="2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87427</xdr:rowOff>
    </xdr:from>
    <xdr:to>
      <xdr:col>50</xdr:col>
      <xdr:colOff>165100</xdr:colOff>
      <xdr:row>97</xdr:row>
      <xdr:rowOff>17577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5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8704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39230</xdr:rowOff>
    </xdr:from>
    <xdr:to>
      <xdr:col>45</xdr:col>
      <xdr:colOff>177800</xdr:colOff>
      <xdr:row>93</xdr:row>
      <xdr:rowOff>156807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5812630"/>
          <a:ext cx="889000" cy="2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79781</xdr:rowOff>
    </xdr:from>
    <xdr:to>
      <xdr:col>46</xdr:col>
      <xdr:colOff>38100</xdr:colOff>
      <xdr:row>97</xdr:row>
      <xdr:rowOff>9931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6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81535</xdr:rowOff>
    </xdr:from>
    <xdr:to>
      <xdr:col>41</xdr:col>
      <xdr:colOff>50800</xdr:colOff>
      <xdr:row>93</xdr:row>
      <xdr:rowOff>156807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026385"/>
          <a:ext cx="889000" cy="7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120371</xdr:rowOff>
    </xdr:from>
    <xdr:to>
      <xdr:col>41</xdr:col>
      <xdr:colOff>101600</xdr:colOff>
      <xdr:row>97</xdr:row>
      <xdr:rowOff>50521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41648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67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170363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160071</xdr:rowOff>
    </xdr:from>
    <xdr:to>
      <xdr:col>55</xdr:col>
      <xdr:colOff>50800</xdr:colOff>
      <xdr:row>91</xdr:row>
      <xdr:rowOff>90221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559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74998</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550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135967</xdr:rowOff>
    </xdr:from>
    <xdr:to>
      <xdr:col>50</xdr:col>
      <xdr:colOff>165100</xdr:colOff>
      <xdr:row>92</xdr:row>
      <xdr:rowOff>66117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73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82644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551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159880</xdr:rowOff>
    </xdr:from>
    <xdr:to>
      <xdr:col>46</xdr:col>
      <xdr:colOff>38100</xdr:colOff>
      <xdr:row>92</xdr:row>
      <xdr:rowOff>90030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57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106557</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553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106007</xdr:rowOff>
    </xdr:from>
    <xdr:to>
      <xdr:col>41</xdr:col>
      <xdr:colOff>101600</xdr:colOff>
      <xdr:row>94</xdr:row>
      <xdr:rowOff>36157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0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52684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58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30735</xdr:rowOff>
    </xdr:from>
    <xdr:to>
      <xdr:col>36</xdr:col>
      <xdr:colOff>165100</xdr:colOff>
      <xdr:row>93</xdr:row>
      <xdr:rowOff>132335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597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91</xdr:row>
      <xdr:rowOff>148862</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575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89865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45088"/>
          <a:ext cx="1269" cy="1631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93692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8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89865</xdr:rowOff>
    </xdr:from>
    <xdr:to>
      <xdr:col>86</xdr:col>
      <xdr:colOff>25400</xdr:colOff>
      <xdr:row>39</xdr:row>
      <xdr:rowOff>89865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59271</xdr:rowOff>
    </xdr:from>
    <xdr:to>
      <xdr:col>85</xdr:col>
      <xdr:colOff>127000</xdr:colOff>
      <xdr:row>39</xdr:row>
      <xdr:rowOff>24791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31471"/>
          <a:ext cx="838200" cy="47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45267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7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66840</xdr:rowOff>
    </xdr:from>
    <xdr:to>
      <xdr:col>85</xdr:col>
      <xdr:colOff>177800</xdr:colOff>
      <xdr:row>36</xdr:row>
      <xdr:rowOff>168440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3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103162</xdr:rowOff>
    </xdr:from>
    <xdr:to>
      <xdr:col>81</xdr:col>
      <xdr:colOff>50800</xdr:colOff>
      <xdr:row>39</xdr:row>
      <xdr:rowOff>24791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618262"/>
          <a:ext cx="889000" cy="9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73012</xdr:rowOff>
    </xdr:from>
    <xdr:to>
      <xdr:col>81</xdr:col>
      <xdr:colOff>101600</xdr:colOff>
      <xdr:row>38</xdr:row>
      <xdr:rowOff>3163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166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19689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1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103162</xdr:rowOff>
    </xdr:from>
    <xdr:to>
      <xdr:col>76</xdr:col>
      <xdr:colOff>114300</xdr:colOff>
      <xdr:row>39</xdr:row>
      <xdr:rowOff>25514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618262"/>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135268</xdr:rowOff>
    </xdr:from>
    <xdr:to>
      <xdr:col>76</xdr:col>
      <xdr:colOff>165100</xdr:colOff>
      <xdr:row>38</xdr:row>
      <xdr:rowOff>65418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7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81945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25514</xdr:rowOff>
    </xdr:from>
    <xdr:to>
      <xdr:col>71</xdr:col>
      <xdr:colOff>177800</xdr:colOff>
      <xdr:row>39</xdr:row>
      <xdr:rowOff>91008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712064"/>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99225</xdr:rowOff>
    </xdr:from>
    <xdr:to>
      <xdr:col>72</xdr:col>
      <xdr:colOff>38100</xdr:colOff>
      <xdr:row>38</xdr:row>
      <xdr:rowOff>29375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4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45902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1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20015</xdr:rowOff>
    </xdr:from>
    <xdr:to>
      <xdr:col>67</xdr:col>
      <xdr:colOff>101600</xdr:colOff>
      <xdr:row>37</xdr:row>
      <xdr:rowOff>121615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138142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8471</xdr:rowOff>
    </xdr:from>
    <xdr:to>
      <xdr:col>85</xdr:col>
      <xdr:colOff>177800</xdr:colOff>
      <xdr:row>36</xdr:row>
      <xdr:rowOff>110071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8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31348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3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145441</xdr:rowOff>
    </xdr:from>
    <xdr:to>
      <xdr:col>81</xdr:col>
      <xdr:colOff>101600</xdr:colOff>
      <xdr:row>39</xdr:row>
      <xdr:rowOff>75591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6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66718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7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52362</xdr:rowOff>
    </xdr:from>
    <xdr:to>
      <xdr:col>76</xdr:col>
      <xdr:colOff>165100</xdr:colOff>
      <xdr:row>38</xdr:row>
      <xdr:rowOff>153962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6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145089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6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146164</xdr:rowOff>
    </xdr:from>
    <xdr:to>
      <xdr:col>72</xdr:col>
      <xdr:colOff>38100</xdr:colOff>
      <xdr:row>39</xdr:row>
      <xdr:rowOff>76314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67441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5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40208</xdr:rowOff>
    </xdr:from>
    <xdr:to>
      <xdr:col>67</xdr:col>
      <xdr:colOff>101600</xdr:colOff>
      <xdr:row>39</xdr:row>
      <xdr:rowOff>141808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7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132935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8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166433</xdr:rowOff>
    </xdr:from>
    <xdr:to>
      <xdr:col>85</xdr:col>
      <xdr:colOff>126364</xdr:colOff>
      <xdr:row>57</xdr:row>
      <xdr:rowOff>121298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67483"/>
          <a:ext cx="1269" cy="13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125125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121298</xdr:rowOff>
    </xdr:from>
    <xdr:to>
      <xdr:col>86</xdr:col>
      <xdr:colOff>25400</xdr:colOff>
      <xdr:row>57</xdr:row>
      <xdr:rowOff>121298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113110</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4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155,395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166433</xdr:rowOff>
    </xdr:from>
    <xdr:to>
      <xdr:col>86</xdr:col>
      <xdr:colOff>25400</xdr:colOff>
      <xdr:row>49</xdr:row>
      <xdr:rowOff>166433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6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121298</xdr:rowOff>
    </xdr:from>
    <xdr:to>
      <xdr:col>85</xdr:col>
      <xdr:colOff>127000</xdr:colOff>
      <xdr:row>57</xdr:row>
      <xdr:rowOff>140970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93948"/>
          <a:ext cx="838200" cy="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28897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7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6020</xdr:rowOff>
    </xdr:from>
    <xdr:to>
      <xdr:col>85</xdr:col>
      <xdr:colOff>177800</xdr:colOff>
      <xdr:row>55</xdr:row>
      <xdr:rowOff>107620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140970</xdr:rowOff>
    </xdr:from>
    <xdr:to>
      <xdr:col>81</xdr:col>
      <xdr:colOff>50800</xdr:colOff>
      <xdr:row>57</xdr:row>
      <xdr:rowOff>142977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913620"/>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145859</xdr:rowOff>
    </xdr:from>
    <xdr:to>
      <xdr:col>81</xdr:col>
      <xdr:colOff>101600</xdr:colOff>
      <xdr:row>56</xdr:row>
      <xdr:rowOff>76009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92536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142977</xdr:rowOff>
    </xdr:from>
    <xdr:to>
      <xdr:col>76</xdr:col>
      <xdr:colOff>114300</xdr:colOff>
      <xdr:row>57</xdr:row>
      <xdr:rowOff>149911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1562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44958</xdr:rowOff>
    </xdr:from>
    <xdr:to>
      <xdr:col>76</xdr:col>
      <xdr:colOff>165100</xdr:colOff>
      <xdr:row>55</xdr:row>
      <xdr:rowOff>146558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163085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4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115925</xdr:rowOff>
    </xdr:from>
    <xdr:to>
      <xdr:col>71</xdr:col>
      <xdr:colOff>177800</xdr:colOff>
      <xdr:row>57</xdr:row>
      <xdr:rowOff>149911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88575"/>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45872</xdr:rowOff>
    </xdr:from>
    <xdr:to>
      <xdr:col>72</xdr:col>
      <xdr:colOff>38100</xdr:colOff>
      <xdr:row>56</xdr:row>
      <xdr:rowOff>147472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163999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149657</xdr:rowOff>
    </xdr:from>
    <xdr:to>
      <xdr:col>67</xdr:col>
      <xdr:colOff>101600</xdr:colOff>
      <xdr:row>56</xdr:row>
      <xdr:rowOff>79807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7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96334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70498</xdr:rowOff>
    </xdr:from>
    <xdr:to>
      <xdr:col>85</xdr:col>
      <xdr:colOff>177800</xdr:colOff>
      <xdr:row>58</xdr:row>
      <xdr:rowOff>648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156875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5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92177</xdr:rowOff>
    </xdr:from>
    <xdr:to>
      <xdr:col>76</xdr:col>
      <xdr:colOff>165100</xdr:colOff>
      <xdr:row>58</xdr:row>
      <xdr:rowOff>22327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6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13454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5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99111</xdr:rowOff>
    </xdr:from>
    <xdr:to>
      <xdr:col>72</xdr:col>
      <xdr:colOff>38100</xdr:colOff>
      <xdr:row>58</xdr:row>
      <xdr:rowOff>29261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20388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65125</xdr:rowOff>
    </xdr:from>
    <xdr:to>
      <xdr:col>67</xdr:col>
      <xdr:colOff>101600</xdr:colOff>
      <xdr:row>57</xdr:row>
      <xdr:rowOff>166725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157852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56627</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401027"/>
          <a:ext cx="1269" cy="111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3304</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7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56627</xdr:rowOff>
    </xdr:from>
    <xdr:to>
      <xdr:col>86</xdr:col>
      <xdr:colOff>25400</xdr:colOff>
      <xdr:row>72</xdr:row>
      <xdr:rowOff>56627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40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95444</xdr:rowOff>
    </xdr:from>
    <xdr:to>
      <xdr:col>85</xdr:col>
      <xdr:colOff>127000</xdr:colOff>
      <xdr:row>78</xdr:row>
      <xdr:rowOff>112406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68544"/>
          <a:ext cx="838200" cy="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30030</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0602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7153</xdr:rowOff>
    </xdr:from>
    <xdr:to>
      <xdr:col>85</xdr:col>
      <xdr:colOff>177800</xdr:colOff>
      <xdr:row>77</xdr:row>
      <xdr:rowOff>108753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4826</xdr:rowOff>
    </xdr:from>
    <xdr:to>
      <xdr:col>81</xdr:col>
      <xdr:colOff>50800</xdr:colOff>
      <xdr:row>78</xdr:row>
      <xdr:rowOff>112406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377926"/>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167904</xdr:rowOff>
    </xdr:from>
    <xdr:to>
      <xdr:col>81</xdr:col>
      <xdr:colOff>101600</xdr:colOff>
      <xdr:row>77</xdr:row>
      <xdr:rowOff>98054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114581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41128</xdr:rowOff>
    </xdr:from>
    <xdr:to>
      <xdr:col>76</xdr:col>
      <xdr:colOff>114300</xdr:colOff>
      <xdr:row>78</xdr:row>
      <xdr:rowOff>4826</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042628"/>
          <a:ext cx="889000" cy="133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28276</xdr:rowOff>
    </xdr:from>
    <xdr:to>
      <xdr:col>76</xdr:col>
      <xdr:colOff>165100</xdr:colOff>
      <xdr:row>77</xdr:row>
      <xdr:rowOff>129876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2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146403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0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41128</xdr:rowOff>
    </xdr:from>
    <xdr:to>
      <xdr:col>71</xdr:col>
      <xdr:colOff>177800</xdr:colOff>
      <xdr:row>76</xdr:row>
      <xdr:rowOff>164618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2042628"/>
          <a:ext cx="889000" cy="115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22560</xdr:rowOff>
    </xdr:from>
    <xdr:to>
      <xdr:col>72</xdr:col>
      <xdr:colOff>38100</xdr:colOff>
      <xdr:row>77</xdr:row>
      <xdr:rowOff>124160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1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52141</xdr:rowOff>
    </xdr:from>
    <xdr:to>
      <xdr:col>67</xdr:col>
      <xdr:colOff>101600</xdr:colOff>
      <xdr:row>73</xdr:row>
      <xdr:rowOff>153741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170268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44644</xdr:rowOff>
    </xdr:from>
    <xdr:to>
      <xdr:col>85</xdr:col>
      <xdr:colOff>177800</xdr:colOff>
      <xdr:row>78</xdr:row>
      <xdr:rowOff>146244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1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131021</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32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61606</xdr:rowOff>
    </xdr:from>
    <xdr:to>
      <xdr:col>81</xdr:col>
      <xdr:colOff>101600</xdr:colOff>
      <xdr:row>78</xdr:row>
      <xdr:rowOff>163206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3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154333</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27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125476</xdr:rowOff>
    </xdr:from>
    <xdr:to>
      <xdr:col>76</xdr:col>
      <xdr:colOff>165100</xdr:colOff>
      <xdr:row>78</xdr:row>
      <xdr:rowOff>55626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32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46753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69</xdr:row>
      <xdr:rowOff>161778</xdr:rowOff>
    </xdr:from>
    <xdr:to>
      <xdr:col>72</xdr:col>
      <xdr:colOff>38100</xdr:colOff>
      <xdr:row>70</xdr:row>
      <xdr:rowOff>91928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199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108455</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17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113818</xdr:rowOff>
    </xdr:from>
    <xdr:to>
      <xdr:col>67</xdr:col>
      <xdr:colOff>101600</xdr:colOff>
      <xdr:row>77</xdr:row>
      <xdr:rowOff>43968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35095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2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5486</xdr:rowOff>
    </xdr:from>
    <xdr:to>
      <xdr:col>85</xdr:col>
      <xdr:colOff>126364</xdr:colOff>
      <xdr:row>99</xdr:row>
      <xdr:rowOff>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35986"/>
          <a:ext cx="1269" cy="15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5363</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7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1536</xdr:rowOff>
    </xdr:from>
    <xdr:to>
      <xdr:col>86</xdr:col>
      <xdr:colOff>25400</xdr:colOff>
      <xdr:row>99</xdr:row>
      <xdr:rowOff>1536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75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123613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5486</xdr:rowOff>
    </xdr:from>
    <xdr:to>
      <xdr:col>86</xdr:col>
      <xdr:colOff>25400</xdr:colOff>
      <xdr:row>90</xdr:row>
      <xdr:rowOff>5486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36792</xdr:rowOff>
    </xdr:from>
    <xdr:to>
      <xdr:col>85</xdr:col>
      <xdr:colOff>127000</xdr:colOff>
      <xdr:row>96</xdr:row>
      <xdr:rowOff>92811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495992"/>
          <a:ext cx="838200" cy="5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110393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22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87516</xdr:rowOff>
    </xdr:from>
    <xdr:to>
      <xdr:col>85</xdr:col>
      <xdr:colOff>177800</xdr:colOff>
      <xdr:row>96</xdr:row>
      <xdr:rowOff>17666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7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92811</xdr:rowOff>
    </xdr:from>
    <xdr:to>
      <xdr:col>81</xdr:col>
      <xdr:colOff>50800</xdr:colOff>
      <xdr:row>96</xdr:row>
      <xdr:rowOff>135522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552011"/>
          <a:ext cx="889000" cy="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152691</xdr:rowOff>
    </xdr:from>
    <xdr:to>
      <xdr:col>81</xdr:col>
      <xdr:colOff>101600</xdr:colOff>
      <xdr:row>96</xdr:row>
      <xdr:rowOff>82841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4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99368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1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135522</xdr:rowOff>
    </xdr:from>
    <xdr:to>
      <xdr:col>76</xdr:col>
      <xdr:colOff>114300</xdr:colOff>
      <xdr:row>97</xdr:row>
      <xdr:rowOff>16193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59472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2057</xdr:rowOff>
    </xdr:from>
    <xdr:to>
      <xdr:col>76</xdr:col>
      <xdr:colOff>165100</xdr:colOff>
      <xdr:row>96</xdr:row>
      <xdr:rowOff>103657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120184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16193</xdr:rowOff>
    </xdr:from>
    <xdr:to>
      <xdr:col>71</xdr:col>
      <xdr:colOff>177800</xdr:colOff>
      <xdr:row>97</xdr:row>
      <xdr:rowOff>32144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46843"/>
          <a:ext cx="889000" cy="1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9576</xdr:rowOff>
    </xdr:from>
    <xdr:to>
      <xdr:col>72</xdr:col>
      <xdr:colOff>38100</xdr:colOff>
      <xdr:row>96</xdr:row>
      <xdr:rowOff>111176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127703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4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138340</xdr:rowOff>
    </xdr:from>
    <xdr:to>
      <xdr:col>67</xdr:col>
      <xdr:colOff>101600</xdr:colOff>
      <xdr:row>96</xdr:row>
      <xdr:rowOff>68490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85017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157442</xdr:rowOff>
    </xdr:from>
    <xdr:to>
      <xdr:col>85</xdr:col>
      <xdr:colOff>177800</xdr:colOff>
      <xdr:row>96</xdr:row>
      <xdr:rowOff>87592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4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135869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42011</xdr:rowOff>
    </xdr:from>
    <xdr:to>
      <xdr:col>81</xdr:col>
      <xdr:colOff>101600</xdr:colOff>
      <xdr:row>96</xdr:row>
      <xdr:rowOff>143611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134738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84722</xdr:rowOff>
    </xdr:from>
    <xdr:to>
      <xdr:col>76</xdr:col>
      <xdr:colOff>165100</xdr:colOff>
      <xdr:row>97</xdr:row>
      <xdr:rowOff>14872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5999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6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136843</xdr:rowOff>
    </xdr:from>
    <xdr:to>
      <xdr:col>72</xdr:col>
      <xdr:colOff>38100</xdr:colOff>
      <xdr:row>97</xdr:row>
      <xdr:rowOff>66993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5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58120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6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152794</xdr:rowOff>
    </xdr:from>
    <xdr:to>
      <xdr:col>67</xdr:col>
      <xdr:colOff>101600</xdr:colOff>
      <xdr:row>97</xdr:row>
      <xdr:rowOff>82944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74071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82093</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97043"/>
          <a:ext cx="1269" cy="125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28770</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17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82093</xdr:rowOff>
    </xdr:from>
    <xdr:to>
      <xdr:col>116</xdr:col>
      <xdr:colOff>152400</xdr:colOff>
      <xdr:row>31</xdr:row>
      <xdr:rowOff>82093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9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38625</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822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xdr:rowOff>
    </xdr:from>
    <xdr:to>
      <xdr:col>116</xdr:col>
      <xdr:colOff>114300</xdr:colOff>
      <xdr:row>38</xdr:row>
      <xdr:rowOff>117348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3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171365</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4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254</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34390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53696</xdr:rowOff>
    </xdr:from>
    <xdr:to>
      <xdr:col>107</xdr:col>
      <xdr:colOff>101600</xdr:colOff>
      <xdr:row>38</xdr:row>
      <xdr:rowOff>155296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373</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254</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18656300" y="6343904"/>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135907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72441</xdr:rowOff>
    </xdr:from>
    <xdr:to>
      <xdr:col>98</xdr:col>
      <xdr:colOff>38100</xdr:colOff>
      <xdr:row>39</xdr:row>
      <xdr:rowOff>2591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19118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120904</xdr:rowOff>
    </xdr:from>
    <xdr:to>
      <xdr:col>102</xdr:col>
      <xdr:colOff>165100</xdr:colOff>
      <xdr:row>37</xdr:row>
      <xdr:rowOff>51054</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67581</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68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月の改選時に定数を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削減したものの、人口減少が続いていることから類似団体平均より高い値で推移している。総務費は、ふるさと納税寄附の増に伴う返礼品等経費や基金積立金の増により類似団体平均より高い値で推移している。衛生費は増加傾向にあるものの、依然として類似団体平均よりも低い値で推移している。これは、ごみ処理施設を単独運営ではなく一部事務組合で運営している影響が大きいと考えられる。土木費は道路新設改良事業や村山駅東西エリアの開発などにより増加傾向にあり、令和５年度に引き続き類似団体平均の２倍を超える値となった。今後も新「道の駅」整備などの駅西エリア開発が計画されており、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年度頃まで増加傾向が続くと見込まれることから、後年度の公債費の推移見込に十分留意していく必要がある。消防費は類似団体平均より低い値で推移しきたが、令和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年は北村山３市１町による消防指令業務共同運用施設整備費により大きく増加した。教育費は類似団体平均より少額で推移しているところであるが、令和７年度以降に令和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開校を予定している統合学校の整備が計画されているため、大幅な増加が見込まれる。公債費は類似団体平均並みで推移しているが、村山駅東西エリアの開発や新「道の駅」整備、統合学校の整備が計画されているため、地方債の発行の平準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２年度は豪雨や豪雪により特別交付税が増額となったため実質単年度収支が一時的に黒字となったものの、３年度以降は再び実質単年度収支が赤字となり、財政調整基金の取崩しにより実質収支は黒字となっている状況に戻っている。今後も財政調整基金の取崩しが必要な状況が続くと見込まれ、豪雪や災害への備えも必要となることから、財政調整基金残高維持のため、人件費等の経費節減の取組みを続け、財政の健全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全会計黒字のため、連結実質赤字比率は算定されない。標準財政規模に対する比率は全会計で</a:t>
          </a:r>
          <a:r>
            <a:rPr kumimoji="1" lang="en-US" altLang="ja-JP" sz="1400">
              <a:latin typeface="ＭＳ ゴシック" pitchFamily="49" charset="-128"/>
              <a:ea typeface="ＭＳ ゴシック" pitchFamily="49" charset="-128"/>
            </a:rPr>
            <a:t>32.85</a:t>
          </a:r>
          <a:r>
            <a:rPr kumimoji="1" lang="ja-JP" altLang="en-US" sz="1400">
              <a:latin typeface="ＭＳ ゴシック" pitchFamily="49" charset="-128"/>
              <a:ea typeface="ＭＳ ゴシック" pitchFamily="49" charset="-128"/>
            </a:rPr>
            <a:t>％であり、前年度を</a:t>
          </a:r>
          <a:r>
            <a:rPr kumimoji="1" lang="en-US" altLang="ja-JP" sz="1400">
              <a:latin typeface="ＭＳ ゴシック" pitchFamily="49" charset="-128"/>
              <a:ea typeface="ＭＳ ゴシック" pitchFamily="49" charset="-128"/>
            </a:rPr>
            <a:t>5.71</a:t>
          </a:r>
          <a:r>
            <a:rPr kumimoji="1" lang="ja-JP" altLang="en-US" sz="1400">
              <a:latin typeface="ＭＳ ゴシック" pitchFamily="49" charset="-128"/>
              <a:ea typeface="ＭＳ ゴシック" pitchFamily="49" charset="-128"/>
            </a:rPr>
            <a:t>％下回った。水道事業会計及び一般会計で黒字額全体の約</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％を占めるが、両会計とも前年度より比率が減となっている。</a:t>
          </a:r>
        </a:p>
        <a:p>
          <a:r>
            <a:rPr kumimoji="1" lang="ja-JP" altLang="en-US" sz="1400">
              <a:latin typeface="ＭＳ ゴシック" pitchFamily="49" charset="-128"/>
              <a:ea typeface="ＭＳ ゴシック" pitchFamily="49" charset="-128"/>
            </a:rPr>
            <a:t>　令和２年度から公営企業法適用の企業会計に移行した下水道事業会計は、公債費に対する一般会計からの繰出金の割合が大きいため、一般会計の財政健全化に影響を与えることから、今後も料金改定など自己財源確保に努め、一般会計からの繰出金削減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19212419</v>
      </c>
      <c r="BO4" s="449"/>
      <c r="BP4" s="449"/>
      <c r="BQ4" s="449"/>
      <c r="BR4" s="449"/>
      <c r="BS4" s="449"/>
      <c r="BT4" s="449"/>
      <c r="BU4" s="450"/>
      <c r="BV4" s="448">
        <v>18591449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11</v>
      </c>
      <c r="CU4" s="589"/>
      <c r="CV4" s="589"/>
      <c r="CW4" s="589"/>
      <c r="CX4" s="589"/>
      <c r="CY4" s="589"/>
      <c r="CZ4" s="589"/>
      <c r="DA4" s="590"/>
      <c r="DB4" s="588">
        <v>14.1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18335656</v>
      </c>
      <c r="BO5" s="420"/>
      <c r="BP5" s="420"/>
      <c r="BQ5" s="420"/>
      <c r="BR5" s="420"/>
      <c r="BS5" s="420"/>
      <c r="BT5" s="420"/>
      <c r="BU5" s="421"/>
      <c r="BV5" s="419">
        <v>17417993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v>
      </c>
      <c r="CU5" s="417"/>
      <c r="CV5" s="417"/>
      <c r="CW5" s="417"/>
      <c r="CX5" s="417"/>
      <c r="CY5" s="417"/>
      <c r="CZ5" s="417"/>
      <c r="DA5" s="418"/>
      <c r="DB5" s="416">
        <v>86.9</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876763</v>
      </c>
      <c r="BO6" s="420"/>
      <c r="BP6" s="420"/>
      <c r="BQ6" s="420"/>
      <c r="BR6" s="420"/>
      <c r="BS6" s="420"/>
      <c r="BT6" s="420"/>
      <c r="BU6" s="421"/>
      <c r="BV6" s="419">
        <v>1173456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91.3</v>
      </c>
      <c r="CU6" s="563"/>
      <c r="CV6" s="563"/>
      <c r="CW6" s="563"/>
      <c r="CX6" s="563"/>
      <c r="CY6" s="563"/>
      <c r="CZ6" s="563"/>
      <c r="DA6" s="564"/>
      <c r="DB6" s="562">
        <v>87.4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19322</v>
      </c>
      <c r="BO7" s="420"/>
      <c r="BP7" s="420"/>
      <c r="BQ7" s="420"/>
      <c r="BR7" s="420"/>
      <c r="BS7" s="420"/>
      <c r="BT7" s="420"/>
      <c r="BU7" s="421"/>
      <c r="BV7" s="419">
        <v>84599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7764997</v>
      </c>
      <c r="CU7" s="420"/>
      <c r="CV7" s="420"/>
      <c r="CW7" s="420"/>
      <c r="CX7" s="420"/>
      <c r="CY7" s="420"/>
      <c r="CZ7" s="420"/>
      <c r="DA7" s="421"/>
      <c r="DB7" s="419">
        <v>7711717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857441</v>
      </c>
      <c r="BO8" s="420"/>
      <c r="BP8" s="420"/>
      <c r="BQ8" s="420"/>
      <c r="BR8" s="420"/>
      <c r="BS8" s="420"/>
      <c r="BT8" s="420"/>
      <c r="BU8" s="421"/>
      <c r="BV8" s="419">
        <v>1088857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0.35</v>
      </c>
      <c r="CU8" s="523"/>
      <c r="CV8" s="523"/>
      <c r="CW8" s="523"/>
      <c r="CX8" s="523"/>
      <c r="CY8" s="523"/>
      <c r="CZ8" s="523"/>
      <c r="DA8" s="524"/>
      <c r="DB8" s="522">
        <v>0.35</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22516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-231416</v>
      </c>
      <c r="BO9" s="420"/>
      <c r="BP9" s="420"/>
      <c r="BQ9" s="420"/>
      <c r="BR9" s="420"/>
      <c r="BS9" s="420"/>
      <c r="BT9" s="420"/>
      <c r="BU9" s="421"/>
      <c r="BV9" s="419">
        <v>-121959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11.2</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24684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156086</v>
      </c>
      <c r="BO10" s="420"/>
      <c r="BP10" s="420"/>
      <c r="BQ10" s="420"/>
      <c r="BR10" s="420"/>
      <c r="BS10" s="420"/>
      <c r="BT10" s="420"/>
      <c r="BU10" s="421"/>
      <c r="BV10" s="419">
        <v>17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13598</v>
      </c>
      <c r="BO11" s="420"/>
      <c r="BP11" s="420"/>
      <c r="BQ11" s="420"/>
      <c r="BR11" s="420"/>
      <c r="BS11" s="420"/>
      <c r="BT11" s="420"/>
      <c r="BU11" s="421"/>
      <c r="BV11" s="419">
        <v>18251</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21299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700000</v>
      </c>
      <c r="BO12" s="420"/>
      <c r="BP12" s="420"/>
      <c r="BQ12" s="420"/>
      <c r="BR12" s="420"/>
      <c r="BS12" s="420"/>
      <c r="BT12" s="420"/>
      <c r="BU12" s="421"/>
      <c r="BV12" s="419">
        <v>580000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21069</v>
      </c>
      <c r="S13" s="507"/>
      <c r="T13" s="507"/>
      <c r="U13" s="507"/>
      <c r="V13" s="508"/>
      <c r="W13" s="509" t="s">
        <v>131</v>
      </c>
      <c r="X13" s="405"/>
      <c r="Y13" s="405"/>
      <c r="Z13" s="405"/>
      <c r="AA13" s="405"/>
      <c r="AB13" s="406"/>
      <c r="AC13" s="372">
        <v>1595</v>
      </c>
      <c r="AD13" s="373"/>
      <c r="AE13" s="373"/>
      <c r="AF13" s="373"/>
      <c r="AG13" s="374"/>
      <c r="AH13" s="372">
        <v>1805</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-761732</v>
      </c>
      <c r="BO13" s="420"/>
      <c r="BP13" s="420"/>
      <c r="BQ13" s="420"/>
      <c r="BR13" s="420"/>
      <c r="BS13" s="420"/>
      <c r="BT13" s="420"/>
      <c r="BU13" s="421"/>
      <c r="BV13" s="419">
        <v>-683691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9.1999999999999993</v>
      </c>
      <c r="CU13" s="417"/>
      <c r="CV13" s="417"/>
      <c r="CW13" s="417"/>
      <c r="CX13" s="417"/>
      <c r="CY13" s="417"/>
      <c r="CZ13" s="417"/>
      <c r="DA13" s="418"/>
      <c r="DB13" s="416">
        <v>8.6</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21742</v>
      </c>
      <c r="S14" s="507"/>
      <c r="T14" s="507"/>
      <c r="U14" s="507"/>
      <c r="V14" s="508"/>
      <c r="W14" s="510"/>
      <c r="X14" s="408"/>
      <c r="Y14" s="408"/>
      <c r="Z14" s="408"/>
      <c r="AA14" s="408"/>
      <c r="AB14" s="409"/>
      <c r="AC14" s="499">
        <v>13.8</v>
      </c>
      <c r="AD14" s="500"/>
      <c r="AE14" s="500"/>
      <c r="AF14" s="500"/>
      <c r="AG14" s="501"/>
      <c r="AH14" s="499">
        <v>14.4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16.5</v>
      </c>
      <c r="CU14" s="517"/>
      <c r="CV14" s="517"/>
      <c r="CW14" s="517"/>
      <c r="CX14" s="517"/>
      <c r="CY14" s="517"/>
      <c r="CZ14" s="517"/>
      <c r="DA14" s="518"/>
      <c r="DB14" s="516">
        <v>20.8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21544</v>
      </c>
      <c r="S15" s="507"/>
      <c r="T15" s="507"/>
      <c r="U15" s="507"/>
      <c r="V15" s="508"/>
      <c r="W15" s="509" t="s">
        <v>137</v>
      </c>
      <c r="X15" s="405"/>
      <c r="Y15" s="405"/>
      <c r="Z15" s="405"/>
      <c r="AA15" s="405"/>
      <c r="AB15" s="406"/>
      <c r="AC15" s="372">
        <v>4222</v>
      </c>
      <c r="AD15" s="373"/>
      <c r="AE15" s="373"/>
      <c r="AF15" s="373"/>
      <c r="AG15" s="374"/>
      <c r="AH15" s="372">
        <v>4653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2457135</v>
      </c>
      <c r="BO15" s="449"/>
      <c r="BP15" s="449"/>
      <c r="BQ15" s="449"/>
      <c r="BR15" s="449"/>
      <c r="BS15" s="449"/>
      <c r="BT15" s="449"/>
      <c r="BU15" s="450"/>
      <c r="BV15" s="448">
        <v>2464143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36.5</v>
      </c>
      <c r="AD16" s="500"/>
      <c r="AE16" s="500"/>
      <c r="AF16" s="500"/>
      <c r="AG16" s="501"/>
      <c r="AH16" s="499">
        <v>37.200000000000003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7143941</v>
      </c>
      <c r="BO16" s="420"/>
      <c r="BP16" s="420"/>
      <c r="BQ16" s="420"/>
      <c r="BR16" s="420"/>
      <c r="BS16" s="420"/>
      <c r="BT16" s="420"/>
      <c r="BU16" s="421"/>
      <c r="BV16" s="419">
        <v>7065195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5747</v>
      </c>
      <c r="AD17" s="373"/>
      <c r="AE17" s="373"/>
      <c r="AF17" s="373"/>
      <c r="AG17" s="374"/>
      <c r="AH17" s="372">
        <v>6058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3059121</v>
      </c>
      <c r="BO17" s="420"/>
      <c r="BP17" s="420"/>
      <c r="BQ17" s="420"/>
      <c r="BR17" s="420"/>
      <c r="BS17" s="420"/>
      <c r="BT17" s="420"/>
      <c r="BU17" s="421"/>
      <c r="BV17" s="419">
        <v>3066365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196.98</v>
      </c>
      <c r="M18" s="472"/>
      <c r="N18" s="472"/>
      <c r="O18" s="472"/>
      <c r="P18" s="472"/>
      <c r="Q18" s="472"/>
      <c r="R18" s="473"/>
      <c r="S18" s="473"/>
      <c r="T18" s="473"/>
      <c r="U18" s="473"/>
      <c r="V18" s="474"/>
      <c r="W18" s="490"/>
      <c r="X18" s="491"/>
      <c r="Y18" s="491"/>
      <c r="Z18" s="491"/>
      <c r="AA18" s="491"/>
      <c r="AB18" s="515"/>
      <c r="AC18" s="389">
        <v>49.7</v>
      </c>
      <c r="AD18" s="390"/>
      <c r="AE18" s="390"/>
      <c r="AF18" s="390"/>
      <c r="AG18" s="475"/>
      <c r="AH18" s="389">
        <v>48.4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7142922</v>
      </c>
      <c r="BO18" s="420"/>
      <c r="BP18" s="420"/>
      <c r="BQ18" s="420"/>
      <c r="BR18" s="420"/>
      <c r="BS18" s="420"/>
      <c r="BT18" s="420"/>
      <c r="BU18" s="421"/>
      <c r="BV18" s="419">
        <v>6767767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114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12769192</v>
      </c>
      <c r="BO19" s="420"/>
      <c r="BP19" s="420"/>
      <c r="BQ19" s="420"/>
      <c r="BR19" s="420"/>
      <c r="BS19" s="420"/>
      <c r="BT19" s="420"/>
      <c r="BU19" s="421"/>
      <c r="BV19" s="419">
        <v>12562984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7579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13556302</v>
      </c>
      <c r="BO22" s="449"/>
      <c r="BP22" s="449"/>
      <c r="BQ22" s="449"/>
      <c r="BR22" s="449"/>
      <c r="BS22" s="449"/>
      <c r="BT22" s="449"/>
      <c r="BU22" s="450"/>
      <c r="BV22" s="448">
        <v>13554359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12499340</v>
      </c>
      <c r="BO23" s="420"/>
      <c r="BP23" s="420"/>
      <c r="BQ23" s="420"/>
      <c r="BR23" s="420"/>
      <c r="BS23" s="420"/>
      <c r="BT23" s="420"/>
      <c r="BU23" s="421"/>
      <c r="BV23" s="419">
        <v>12310110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9200</v>
      </c>
      <c r="R24" s="373"/>
      <c r="S24" s="373"/>
      <c r="T24" s="373"/>
      <c r="U24" s="373"/>
      <c r="V24" s="374"/>
      <c r="W24" s="462"/>
      <c r="X24" s="399"/>
      <c r="Y24" s="400"/>
      <c r="Z24" s="375" t="s">
        <v>162</v>
      </c>
      <c r="AA24" s="376"/>
      <c r="AB24" s="376"/>
      <c r="AC24" s="376"/>
      <c r="AD24" s="376"/>
      <c r="AE24" s="376"/>
      <c r="AF24" s="376"/>
      <c r="AG24" s="377"/>
      <c r="AH24" s="372">
        <v>237</v>
      </c>
      <c r="AI24" s="373"/>
      <c r="AJ24" s="373"/>
      <c r="AK24" s="373"/>
      <c r="AL24" s="374"/>
      <c r="AM24" s="372">
        <v>752712</v>
      </c>
      <c r="AN24" s="373"/>
      <c r="AO24" s="373"/>
      <c r="AP24" s="373"/>
      <c r="AQ24" s="373"/>
      <c r="AR24" s="374"/>
      <c r="AS24" s="372">
        <v>3176</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10086299</v>
      </c>
      <c r="BO24" s="420"/>
      <c r="BP24" s="420"/>
      <c r="BQ24" s="420"/>
      <c r="BR24" s="420"/>
      <c r="BS24" s="420"/>
      <c r="BT24" s="420"/>
      <c r="BU24" s="421"/>
      <c r="BV24" s="419">
        <v>9727148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6900</v>
      </c>
      <c r="R25" s="373"/>
      <c r="S25" s="373"/>
      <c r="T25" s="373"/>
      <c r="U25" s="373"/>
      <c r="V25" s="374"/>
      <c r="W25" s="462"/>
      <c r="X25" s="399"/>
      <c r="Y25" s="400"/>
      <c r="Z25" s="375" t="s">
        <v>165</v>
      </c>
      <c r="AA25" s="376"/>
      <c r="AB25" s="376"/>
      <c r="AC25" s="376"/>
      <c r="AD25" s="376"/>
      <c r="AE25" s="376"/>
      <c r="AF25" s="376"/>
      <c r="AG25" s="377"/>
      <c r="AH25" s="372">
        <v>47</v>
      </c>
      <c r="AI25" s="373"/>
      <c r="AJ25" s="373"/>
      <c r="AK25" s="373"/>
      <c r="AL25" s="374"/>
      <c r="AM25" s="372">
        <v>134514</v>
      </c>
      <c r="AN25" s="373"/>
      <c r="AO25" s="373"/>
      <c r="AP25" s="373"/>
      <c r="AQ25" s="373"/>
      <c r="AR25" s="374"/>
      <c r="AS25" s="372">
        <v>2862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1808960</v>
      </c>
      <c r="BO25" s="449"/>
      <c r="BP25" s="449"/>
      <c r="BQ25" s="449"/>
      <c r="BR25" s="449"/>
      <c r="BS25" s="449"/>
      <c r="BT25" s="449"/>
      <c r="BU25" s="450"/>
      <c r="BV25" s="448">
        <v>2241915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5600</v>
      </c>
      <c r="R26" s="373"/>
      <c r="S26" s="373"/>
      <c r="T26" s="373"/>
      <c r="U26" s="373"/>
      <c r="V26" s="374"/>
      <c r="W26" s="462"/>
      <c r="X26" s="399"/>
      <c r="Y26" s="400"/>
      <c r="Z26" s="375" t="s">
        <v>168</v>
      </c>
      <c r="AA26" s="430"/>
      <c r="AB26" s="430"/>
      <c r="AC26" s="430"/>
      <c r="AD26" s="430"/>
      <c r="AE26" s="430"/>
      <c r="AF26" s="430"/>
      <c r="AG26" s="431"/>
      <c r="AH26" s="372">
        <v>12</v>
      </c>
      <c r="AI26" s="373"/>
      <c r="AJ26" s="373"/>
      <c r="AK26" s="373"/>
      <c r="AL26" s="374"/>
      <c r="AM26" s="372">
        <v>37872</v>
      </c>
      <c r="AN26" s="373"/>
      <c r="AO26" s="373"/>
      <c r="AP26" s="373"/>
      <c r="AQ26" s="373"/>
      <c r="AR26" s="374"/>
      <c r="AS26" s="372">
        <v>3156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4350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164066</v>
      </c>
      <c r="BO27" s="454"/>
      <c r="BP27" s="454"/>
      <c r="BQ27" s="454"/>
      <c r="BR27" s="454"/>
      <c r="BS27" s="454"/>
      <c r="BT27" s="454"/>
      <c r="BU27" s="455"/>
      <c r="BV27" s="453">
        <v>164031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3850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1611194</v>
      </c>
      <c r="BO28" s="449"/>
      <c r="BP28" s="449"/>
      <c r="BQ28" s="449"/>
      <c r="BR28" s="449"/>
      <c r="BS28" s="449"/>
      <c r="BT28" s="449"/>
      <c r="BU28" s="450"/>
      <c r="BV28" s="448">
        <v>1610108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13</v>
      </c>
      <c r="M29" s="373"/>
      <c r="N29" s="373"/>
      <c r="O29" s="373"/>
      <c r="P29" s="374"/>
      <c r="Q29" s="372">
        <v>3600</v>
      </c>
      <c r="R29" s="373"/>
      <c r="S29" s="373"/>
      <c r="T29" s="373"/>
      <c r="U29" s="373"/>
      <c r="V29" s="374"/>
      <c r="W29" s="463"/>
      <c r="X29" s="464"/>
      <c r="Y29" s="465"/>
      <c r="Z29" s="375" t="s">
        <v>178</v>
      </c>
      <c r="AA29" s="376"/>
      <c r="AB29" s="376"/>
      <c r="AC29" s="376"/>
      <c r="AD29" s="376"/>
      <c r="AE29" s="376"/>
      <c r="AF29" s="376"/>
      <c r="AG29" s="377"/>
      <c r="AH29" s="372">
        <v>239</v>
      </c>
      <c r="AI29" s="373"/>
      <c r="AJ29" s="373"/>
      <c r="AK29" s="373"/>
      <c r="AL29" s="374"/>
      <c r="AM29" s="372">
        <v>760142</v>
      </c>
      <c r="AN29" s="373"/>
      <c r="AO29" s="373"/>
      <c r="AP29" s="373"/>
      <c r="AQ29" s="373"/>
      <c r="AR29" s="374"/>
      <c r="AS29" s="372">
        <v>3181</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212584</v>
      </c>
      <c r="BO29" s="420"/>
      <c r="BP29" s="420"/>
      <c r="BQ29" s="420"/>
      <c r="BR29" s="420"/>
      <c r="BS29" s="420"/>
      <c r="BT29" s="420"/>
      <c r="BU29" s="421"/>
      <c r="BV29" s="419">
        <v>212066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3852777</v>
      </c>
      <c r="BO30" s="454"/>
      <c r="BP30" s="454"/>
      <c r="BQ30" s="454"/>
      <c r="BR30" s="454"/>
      <c r="BS30" s="454"/>
      <c r="BT30" s="454"/>
      <c r="BU30" s="455"/>
      <c r="BV30" s="453">
        <v>3229229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村山市国民健康保険事業特別会計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村山市水道事業会計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北村山広域行政事務組合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（株）村山市余暇開発公社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村山市介護保険事業特別会計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村山市下水道事業会計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東根市外二市一町共立衛生処理組合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村山市スポーツ協会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村山市後期高齢者医療事業特別会計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山形県消防補償等組合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村山市土地開発公社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山形県自治会館管理組合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河北町ほか２市広域斎場事務組合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山形県後期高齢者医療広域連合（普通会計分）</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山形県後期高齢者医療広域連合（事業会計分）</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北村山公立病院組合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山形県市町村職員退職手当組合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FsPOt4zZgsQdO85sPH4RpHvORbRGP9NyNAMf+PYL8UFYSwHzKHUP9nm9JTTBwRhDLbjuu/94c4GbA68iuvang==" saltValue="9ShbMbSdmaPa1lzHBOGq+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20.63</v>
      </c>
      <c r="G34" s="33">
        <v>19.96</v>
      </c>
      <c r="H34" s="33">
        <v>21.01</v>
      </c>
      <c r="I34" s="33">
        <v>20.59</v>
      </c>
      <c r="J34" s="34">
        <v>18.600000000000001</v>
      </c>
      <c r="K34" s="22"/>
      <c r="L34" s="22"/>
      <c r="M34" s="22"/>
      <c r="N34" s="22"/>
      <c r="O34" s="22"/>
      <c r="P34" s="22"/>
    </row>
    <row r="35" spans="1:16" ht="39" customHeight="1" x14ac:dyDescent="0.15">
      <c r="A35" s="22"/>
      <c r="B35" s="35"/>
      <c r="C35" s="1145" t="s">
        <v>535</v>
      </c>
      <c r="D35" s="1146"/>
      <c r="E35" s="1147"/>
      <c r="F35" s="36">
        <v>16.68</v>
      </c>
      <c r="G35" s="37">
        <v>18.48</v>
      </c>
      <c r="H35" s="37">
        <v>15.86</v>
      </c>
      <c r="I35" s="37">
        <v>14.11</v>
      </c>
      <c r="J35" s="38">
        <v>11.04</v>
      </c>
      <c r="K35" s="22"/>
      <c r="L35" s="22"/>
      <c r="M35" s="22"/>
      <c r="N35" s="22"/>
      <c r="O35" s="22"/>
      <c r="P35" s="22"/>
    </row>
    <row r="36" spans="1:16" ht="39" customHeight="1" x14ac:dyDescent="0.15">
      <c r="A36" s="22"/>
      <c r="B36" s="35"/>
      <c r="C36" s="1145" t="s">
        <v>536</v>
      </c>
      <c r="D36" s="1146"/>
      <c r="E36" s="1147"/>
      <c r="F36" s="36">
        <v>0.62</v>
      </c>
      <c r="G36" s="37">
        <v>0.86</v>
      </c>
      <c r="H36" s="37">
        <v>1.21</v>
      </c>
      <c r="I36" s="37">
        <v>1.23</v>
      </c>
      <c r="J36" s="38">
        <v>1.5</v>
      </c>
      <c r="K36" s="22"/>
      <c r="L36" s="22"/>
      <c r="M36" s="22"/>
      <c r="N36" s="22"/>
      <c r="O36" s="22"/>
      <c r="P36" s="22"/>
    </row>
    <row r="37" spans="1:16" ht="39" customHeight="1" x14ac:dyDescent="0.15">
      <c r="A37" s="22"/>
      <c r="B37" s="35"/>
      <c r="C37" s="1145" t="s">
        <v>537</v>
      </c>
      <c r="D37" s="1146"/>
      <c r="E37" s="1147"/>
      <c r="F37" s="36">
        <v>1.1399999999999999</v>
      </c>
      <c r="G37" s="37">
        <v>1.42</v>
      </c>
      <c r="H37" s="37">
        <v>1.71</v>
      </c>
      <c r="I37" s="37">
        <v>1.53</v>
      </c>
      <c r="J37" s="38">
        <v>1.02</v>
      </c>
      <c r="K37" s="22"/>
      <c r="L37" s="22"/>
      <c r="M37" s="22"/>
      <c r="N37" s="22"/>
      <c r="O37" s="22"/>
      <c r="P37" s="22"/>
    </row>
    <row r="38" spans="1:16" ht="39" customHeight="1" x14ac:dyDescent="0.15">
      <c r="A38" s="22"/>
      <c r="B38" s="35"/>
      <c r="C38" s="1145" t="s">
        <v>538</v>
      </c>
      <c r="D38" s="1146"/>
      <c r="E38" s="1147"/>
      <c r="F38" s="36">
        <v>1.44</v>
      </c>
      <c r="G38" s="37">
        <v>1.6</v>
      </c>
      <c r="H38" s="37">
        <v>0.97</v>
      </c>
      <c r="I38" s="37">
        <v>0.97</v>
      </c>
      <c r="J38" s="38">
        <v>0.56000000000000005</v>
      </c>
      <c r="K38" s="22"/>
      <c r="L38" s="22"/>
      <c r="M38" s="22"/>
      <c r="N38" s="22"/>
      <c r="O38" s="22"/>
      <c r="P38" s="22"/>
    </row>
    <row r="39" spans="1:16" ht="39" customHeight="1" x14ac:dyDescent="0.15">
      <c r="A39" s="22"/>
      <c r="B39" s="35"/>
      <c r="C39" s="1145" t="s">
        <v>539</v>
      </c>
      <c r="D39" s="1146"/>
      <c r="E39" s="1147"/>
      <c r="F39" s="36">
        <v>0.06</v>
      </c>
      <c r="G39" s="37">
        <v>0.05</v>
      </c>
      <c r="H39" s="37">
        <v>0.08</v>
      </c>
      <c r="I39" s="37">
        <v>0.13</v>
      </c>
      <c r="J39" s="38">
        <v>0.13</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v>
      </c>
      <c r="G43" s="42">
        <v>0</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TkuLJJtIDeFjhyv5lOOshwVyzVRtZ/9mDB9paCbxDuwvkeMzlQ2eDlBGyQnyeEejNs10ia9q1PZ7vnx4mwCJw==" saltValue="rguyYZFRH2/ds4pjtx/W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1299</v>
      </c>
      <c r="L45" s="60">
        <v>1298</v>
      </c>
      <c r="M45" s="60">
        <v>1398</v>
      </c>
      <c r="N45" s="60">
        <v>1432</v>
      </c>
      <c r="O45" s="61">
        <v>1501</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475</v>
      </c>
      <c r="L48" s="64">
        <v>483</v>
      </c>
      <c r="M48" s="64">
        <v>483</v>
      </c>
      <c r="N48" s="64">
        <v>472</v>
      </c>
      <c r="O48" s="65">
        <v>386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109</v>
      </c>
      <c r="L49" s="64">
        <v>89</v>
      </c>
      <c r="M49" s="64">
        <v>61</v>
      </c>
      <c r="N49" s="64">
        <v>71</v>
      </c>
      <c r="O49" s="65">
        <v>96</v>
      </c>
      <c r="P49" s="48"/>
      <c r="Q49" s="48"/>
      <c r="R49" s="48"/>
      <c r="S49" s="48"/>
      <c r="T49" s="48"/>
      <c r="U49" s="48"/>
    </row>
    <row r="50" spans="1:21" ht="30.75" customHeight="1" x14ac:dyDescent="0.15">
      <c r="A50" s="48"/>
      <c r="B50" s="1178"/>
      <c r="C50" s="1179"/>
      <c r="D50" s="62"/>
      <c r="E50" s="1155" t="s">
        <v>15</v>
      </c>
      <c r="F50" s="1155"/>
      <c r="G50" s="1155"/>
      <c r="H50" s="1155"/>
      <c r="I50" s="1155"/>
      <c r="J50" s="1156"/>
      <c r="K50" s="63">
        <v>2</v>
      </c>
      <c r="L50" s="64">
        <v>1</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1345</v>
      </c>
      <c r="L52" s="64">
        <v>1351</v>
      </c>
      <c r="M52" s="64">
        <v>1368</v>
      </c>
      <c r="N52" s="64">
        <v>1378</v>
      </c>
      <c r="O52" s="65">
        <v>1359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540</v>
      </c>
      <c r="L53" s="69">
        <v>520</v>
      </c>
      <c r="M53" s="69">
        <v>575</v>
      </c>
      <c r="N53" s="69">
        <v>598</v>
      </c>
      <c r="O53" s="70">
        <v>625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487</v>
      </c>
      <c r="L58" s="84" t="s">
        <v>487</v>
      </c>
      <c r="M58" s="84" t="s">
        <v>487</v>
      </c>
      <c r="N58" s="84" t="s">
        <v>487</v>
      </c>
      <c r="O58" s="85" t="s">
        <v>487</v>
      </c>
    </row>
    <row r="59" spans="1:21" ht="31.5" customHeight="1" x14ac:dyDescent="0.15">
      <c r="B59" s="1163"/>
      <c r="C59" s="1164"/>
      <c r="D59" s="1170" t="s">
        <v>26</v>
      </c>
      <c r="E59" s="1171"/>
      <c r="F59" s="1171"/>
      <c r="G59" s="1171"/>
      <c r="H59" s="1171"/>
      <c r="I59" s="1171"/>
      <c r="J59" s="1172"/>
      <c r="K59" s="86" t="s">
        <v>487</v>
      </c>
      <c r="L59" s="87" t="s">
        <v>487</v>
      </c>
      <c r="M59" s="87" t="s">
        <v>487</v>
      </c>
      <c r="N59" s="87" t="s">
        <v>487</v>
      </c>
      <c r="O59" s="88" t="s">
        <v>487</v>
      </c>
    </row>
    <row r="60" spans="1:21" ht="31.5" customHeight="1" thickBot="1" x14ac:dyDescent="0.2">
      <c r="B60" s="1165"/>
      <c r="C60" s="1166"/>
      <c r="D60" s="1173" t="s">
        <v>27</v>
      </c>
      <c r="E60" s="1174"/>
      <c r="F60" s="1174"/>
      <c r="G60" s="1174"/>
      <c r="H60" s="1174"/>
      <c r="I60" s="1174"/>
      <c r="J60" s="1175"/>
      <c r="K60" s="89" t="s">
        <v>487</v>
      </c>
      <c r="L60" s="90" t="s">
        <v>487</v>
      </c>
      <c r="M60" s="90" t="s">
        <v>487</v>
      </c>
      <c r="N60" s="90" t="s">
        <v>487</v>
      </c>
      <c r="O60" s="91" t="s">
        <v>487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K5gHNFBoHU6IVbAhxN6BFYBmWU5LvwcQUfrrzz4EwKeSd1z0U7D6FDLGXYEvnhrbbzbrhJSEpamkUCHcrSRKA==" saltValue="ZKh6UXnEID6poUFLOosiD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13772</v>
      </c>
      <c r="J41" s="344">
        <v>13770</v>
      </c>
      <c r="K41" s="344">
        <v>13662</v>
      </c>
      <c r="L41" s="344">
        <v>13554</v>
      </c>
      <c r="M41" s="345">
        <v>13556</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6136</v>
      </c>
      <c r="J43" s="347">
        <v>5334</v>
      </c>
      <c r="K43" s="347">
        <v>4787</v>
      </c>
      <c r="L43" s="347">
        <v>4342</v>
      </c>
      <c r="M43" s="348">
        <v>4051</v>
      </c>
    </row>
    <row r="44" spans="2:13" ht="27.75" customHeight="1" x14ac:dyDescent="0.15">
      <c r="B44" s="1186"/>
      <c r="C44" s="1187"/>
      <c r="D44" s="106"/>
      <c r="E44" s="1190" t="s">
        <v>34</v>
      </c>
      <c r="F44" s="1190"/>
      <c r="G44" s="1190"/>
      <c r="H44" s="1191"/>
      <c r="I44" s="346">
        <v>357</v>
      </c>
      <c r="J44" s="347">
        <v>374</v>
      </c>
      <c r="K44" s="347">
        <v>378</v>
      </c>
      <c r="L44" s="347">
        <v>418</v>
      </c>
      <c r="M44" s="348">
        <v>341</v>
      </c>
    </row>
    <row r="45" spans="2:13" ht="27.75" customHeight="1" x14ac:dyDescent="0.15">
      <c r="B45" s="1186"/>
      <c r="C45" s="1187"/>
      <c r="D45" s="106"/>
      <c r="E45" s="1190" t="s">
        <v>35</v>
      </c>
      <c r="F45" s="1190"/>
      <c r="G45" s="1190"/>
      <c r="H45" s="1191"/>
      <c r="I45" s="346">
        <v>2215</v>
      </c>
      <c r="J45" s="347">
        <v>2155</v>
      </c>
      <c r="K45" s="347">
        <v>2084</v>
      </c>
      <c r="L45" s="347">
        <v>2039</v>
      </c>
      <c r="M45" s="348">
        <v>2045</v>
      </c>
    </row>
    <row r="46" spans="2:13" ht="27.75" customHeight="1" x14ac:dyDescent="0.15">
      <c r="B46" s="1186"/>
      <c r="C46" s="1187"/>
      <c r="D46" s="107"/>
      <c r="E46" s="1190" t="s">
        <v>36</v>
      </c>
      <c r="F46" s="1190"/>
      <c r="G46" s="1190"/>
      <c r="H46" s="1191"/>
      <c r="I46" s="346">
        <v>150</v>
      </c>
      <c r="J46" s="347">
        <v>125</v>
      </c>
      <c r="K46" s="347">
        <v>93</v>
      </c>
      <c r="L46" s="347">
        <v>61</v>
      </c>
      <c r="M46" s="348">
        <v>30</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2507</v>
      </c>
      <c r="J50" s="347">
        <v>3454</v>
      </c>
      <c r="K50" s="347">
        <v>4582</v>
      </c>
      <c r="L50" s="347">
        <v>5620</v>
      </c>
      <c r="M50" s="348">
        <v>6290</v>
      </c>
    </row>
    <row r="51" spans="2:13" ht="27.75" customHeight="1" x14ac:dyDescent="0.15">
      <c r="B51" s="1186"/>
      <c r="C51" s="1187"/>
      <c r="D51" s="106"/>
      <c r="E51" s="1190" t="s">
        <v>42</v>
      </c>
      <c r="F51" s="1190"/>
      <c r="G51" s="1190"/>
      <c r="H51" s="1191"/>
      <c r="I51" s="346">
        <v>1372</v>
      </c>
      <c r="J51" s="347">
        <v>1284</v>
      </c>
      <c r="K51" s="347">
        <v>1201</v>
      </c>
      <c r="L51" s="347">
        <v>1189</v>
      </c>
      <c r="M51" s="348">
        <v>1320</v>
      </c>
    </row>
    <row r="52" spans="2:13" ht="27.75" customHeight="1" x14ac:dyDescent="0.15">
      <c r="B52" s="1188"/>
      <c r="C52" s="1189"/>
      <c r="D52" s="106"/>
      <c r="E52" s="1190" t="s">
        <v>43</v>
      </c>
      <c r="F52" s="1190"/>
      <c r="G52" s="1190"/>
      <c r="H52" s="1191"/>
      <c r="I52" s="346">
        <v>12850</v>
      </c>
      <c r="J52" s="347">
        <v>12916</v>
      </c>
      <c r="K52" s="347">
        <v>12058</v>
      </c>
      <c r="L52" s="347">
        <v>12251</v>
      </c>
      <c r="M52" s="348">
        <v>11326</v>
      </c>
    </row>
    <row r="53" spans="2:13" ht="27.75" customHeight="1" thickBot="1" x14ac:dyDescent="0.2">
      <c r="B53" s="1192" t="s">
        <v>19</v>
      </c>
      <c r="C53" s="1193"/>
      <c r="D53" s="110"/>
      <c r="E53" s="1194" t="s">
        <v>44</v>
      </c>
      <c r="F53" s="1194"/>
      <c r="G53" s="1194"/>
      <c r="H53" s="1195"/>
      <c r="I53" s="349">
        <v>5900</v>
      </c>
      <c r="J53" s="350">
        <v>4103</v>
      </c>
      <c r="K53" s="350">
        <v>3162</v>
      </c>
      <c r="L53" s="350">
        <v>1355</v>
      </c>
      <c r="M53" s="351">
        <v>1086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FobKpZXrXl9Ce1cyv2VqGLnPtu7tISlELwQIV90ZIY4bIs1R4gCEdSUc7Y+fIr5GpDBrFupTA3NScvTxmO/6w==" saltValue="NNUwa3aZDZ9AXOL4PmZ8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1610</v>
      </c>
      <c r="G55" s="352">
        <v>1610</v>
      </c>
      <c r="H55" s="353">
        <v>1611</v>
      </c>
    </row>
    <row r="56" spans="2:8" ht="52.5" customHeight="1" x14ac:dyDescent="0.15">
      <c r="B56" s="122"/>
      <c r="C56" s="1213" t="s">
        <v>47</v>
      </c>
      <c r="D56" s="1213"/>
      <c r="E56" s="1214"/>
      <c r="F56" s="354">
        <v>175</v>
      </c>
      <c r="G56" s="354">
        <v>212</v>
      </c>
      <c r="H56" s="355">
        <v>213</v>
      </c>
    </row>
    <row r="57" spans="2:8" ht="53.25" customHeight="1" x14ac:dyDescent="0.15">
      <c r="B57" s="122"/>
      <c r="C57" s="1215" t="s">
        <v>48</v>
      </c>
      <c r="D57" s="1215"/>
      <c r="E57" s="1216"/>
      <c r="F57" s="356">
        <v>2358</v>
      </c>
      <c r="G57" s="356">
        <v>3229</v>
      </c>
      <c r="H57" s="357">
        <v>3853</v>
      </c>
    </row>
    <row r="58" spans="2:8" ht="45.75" customHeight="1" x14ac:dyDescent="0.15">
      <c r="B58" s="123"/>
      <c r="C58" s="1203" t="s">
        <v>561</v>
      </c>
      <c r="D58" s="1204"/>
      <c r="E58" s="1205"/>
      <c r="F58" s="358">
        <v>1766</v>
      </c>
      <c r="G58" s="358">
        <v>2396</v>
      </c>
      <c r="H58" s="359">
        <v>3119</v>
      </c>
    </row>
    <row r="59" spans="2:8" ht="45.75" customHeight="1" x14ac:dyDescent="0.15">
      <c r="B59" s="123"/>
      <c r="C59" s="1203" t="s">
        <v>562</v>
      </c>
      <c r="D59" s="1204"/>
      <c r="E59" s="1205"/>
      <c r="F59" s="358">
        <v>271</v>
      </c>
      <c r="G59" s="358">
        <v>471</v>
      </c>
      <c r="H59" s="359">
        <v>403</v>
      </c>
    </row>
    <row r="60" spans="2:8" ht="45.75" customHeight="1" x14ac:dyDescent="0.15">
      <c r="B60" s="123"/>
      <c r="C60" s="1203" t="s">
        <v>563</v>
      </c>
      <c r="D60" s="1204"/>
      <c r="E60" s="1205"/>
      <c r="F60" s="358">
        <v>100</v>
      </c>
      <c r="G60" s="358">
        <v>180</v>
      </c>
      <c r="H60" s="359">
        <v>170</v>
      </c>
    </row>
    <row r="61" spans="2:8" ht="45.75" customHeight="1" x14ac:dyDescent="0.15">
      <c r="B61" s="123"/>
      <c r="C61" s="1203" t="s">
        <v>564</v>
      </c>
      <c r="D61" s="1204"/>
      <c r="E61" s="1205"/>
      <c r="F61" s="358">
        <v>73</v>
      </c>
      <c r="G61" s="358">
        <v>75</v>
      </c>
      <c r="H61" s="359">
        <v>77</v>
      </c>
    </row>
    <row r="62" spans="2:8" ht="45.75" customHeight="1" thickBot="1" x14ac:dyDescent="0.2">
      <c r="B62" s="124"/>
      <c r="C62" s="1206" t="s">
        <v>565</v>
      </c>
      <c r="D62" s="1207"/>
      <c r="E62" s="1208"/>
      <c r="F62" s="360">
        <v>97</v>
      </c>
      <c r="G62" s="360">
        <v>56</v>
      </c>
      <c r="H62" s="361">
        <v>27</v>
      </c>
    </row>
    <row r="63" spans="2:8" ht="52.5" customHeight="1" thickBot="1" x14ac:dyDescent="0.2">
      <c r="B63" s="125"/>
      <c r="C63" s="1209" t="s">
        <v>49</v>
      </c>
      <c r="D63" s="1209"/>
      <c r="E63" s="1210"/>
      <c r="F63" s="362">
        <v>4143</v>
      </c>
      <c r="G63" s="362">
        <v>5051</v>
      </c>
      <c r="H63" s="363">
        <v>5677</v>
      </c>
    </row>
    <row r="64" spans="2:8" x14ac:dyDescent="0.15"/>
  </sheetData>
  <sheetProtection algorithmName="SHA-512" hashValue="fpykone6K3nl+m25WJwmIucNjCMtPa0UHRXrVOiZ4bFvjdpYh8Uto3KGy2q4iOIDlGl/ke7EYlH3FnyV+DWxvQ==" saltValue="2SOcvtM34u12h2b95g0j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81905</v>
      </c>
      <c r="E3" s="144"/>
      <c r="F3" s="145">
        <v>128523</v>
      </c>
      <c r="G3" s="146"/>
      <c r="H3" s="147"/>
    </row>
    <row r="4" spans="1:8" x14ac:dyDescent="0.15">
      <c r="A4" s="148"/>
      <c r="B4" s="149"/>
      <c r="C4" s="150"/>
      <c r="D4" s="151">
        <v>30125</v>
      </c>
      <c r="E4" s="152"/>
      <c r="F4" s="153">
        <v>56792</v>
      </c>
      <c r="G4" s="154"/>
      <c r="H4" s="155"/>
    </row>
    <row r="5" spans="1:8" x14ac:dyDescent="0.15">
      <c r="A5" s="136" t="s">
        <v>519</v>
      </c>
      <c r="B5" s="141"/>
      <c r="C5" s="142"/>
      <c r="D5" s="143">
        <v>89449</v>
      </c>
      <c r="E5" s="144"/>
      <c r="F5" s="145">
        <v>92919</v>
      </c>
      <c r="G5" s="146"/>
      <c r="H5" s="147"/>
    </row>
    <row r="6" spans="1:8" x14ac:dyDescent="0.15">
      <c r="A6" s="148"/>
      <c r="B6" s="149"/>
      <c r="C6" s="150"/>
      <c r="D6" s="151">
        <v>31330</v>
      </c>
      <c r="E6" s="152"/>
      <c r="F6" s="153">
        <v>54128</v>
      </c>
      <c r="G6" s="154"/>
      <c r="H6" s="155"/>
    </row>
    <row r="7" spans="1:8" x14ac:dyDescent="0.15">
      <c r="A7" s="136" t="s">
        <v>520</v>
      </c>
      <c r="B7" s="141"/>
      <c r="C7" s="142"/>
      <c r="D7" s="143">
        <v>93537</v>
      </c>
      <c r="E7" s="144"/>
      <c r="F7" s="145">
        <v>103663</v>
      </c>
      <c r="G7" s="146"/>
      <c r="H7" s="147"/>
    </row>
    <row r="8" spans="1:8" x14ac:dyDescent="0.15">
      <c r="A8" s="148"/>
      <c r="B8" s="149"/>
      <c r="C8" s="150"/>
      <c r="D8" s="151">
        <v>43412</v>
      </c>
      <c r="E8" s="152"/>
      <c r="F8" s="153">
        <v>64346</v>
      </c>
      <c r="G8" s="154"/>
      <c r="H8" s="155"/>
    </row>
    <row r="9" spans="1:8" x14ac:dyDescent="0.15">
      <c r="A9" s="136" t="s">
        <v>521</v>
      </c>
      <c r="B9" s="141"/>
      <c r="C9" s="142"/>
      <c r="D9" s="143">
        <v>98433</v>
      </c>
      <c r="E9" s="144"/>
      <c r="F9" s="145">
        <v>92012</v>
      </c>
      <c r="G9" s="146"/>
      <c r="H9" s="147"/>
    </row>
    <row r="10" spans="1:8" x14ac:dyDescent="0.15">
      <c r="A10" s="148"/>
      <c r="B10" s="149"/>
      <c r="C10" s="150"/>
      <c r="D10" s="151">
        <v>45301</v>
      </c>
      <c r="E10" s="152"/>
      <c r="F10" s="153">
        <v>61382</v>
      </c>
      <c r="G10" s="154"/>
      <c r="H10" s="155"/>
    </row>
    <row r="11" spans="1:8" x14ac:dyDescent="0.15">
      <c r="A11" s="136" t="s">
        <v>522</v>
      </c>
      <c r="B11" s="141"/>
      <c r="C11" s="142"/>
      <c r="D11" s="143">
        <v>109107</v>
      </c>
      <c r="E11" s="144"/>
      <c r="F11" s="145">
        <v>91317</v>
      </c>
      <c r="G11" s="146"/>
      <c r="H11" s="147"/>
    </row>
    <row r="12" spans="1:8" x14ac:dyDescent="0.15">
      <c r="A12" s="148"/>
      <c r="B12" s="149"/>
      <c r="C12" s="156"/>
      <c r="D12" s="151">
        <v>70775</v>
      </c>
      <c r="E12" s="152"/>
      <c r="F12" s="153">
        <v>56480</v>
      </c>
      <c r="G12" s="154"/>
      <c r="H12" s="155"/>
    </row>
    <row r="13" spans="1:8" x14ac:dyDescent="0.15">
      <c r="A13" s="136"/>
      <c r="B13" s="141"/>
      <c r="C13" s="157"/>
      <c r="D13" s="158">
        <v>94486</v>
      </c>
      <c r="E13" s="159"/>
      <c r="F13" s="160">
        <v>101687</v>
      </c>
      <c r="G13" s="161"/>
      <c r="H13" s="147"/>
    </row>
    <row r="14" spans="1:8" x14ac:dyDescent="0.15">
      <c r="A14" s="148"/>
      <c r="B14" s="149"/>
      <c r="C14" s="150"/>
      <c r="D14" s="151">
        <v>44189</v>
      </c>
      <c r="E14" s="152"/>
      <c r="F14" s="153">
        <v>58626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16.690000000000001</v>
      </c>
      <c r="C19" s="162">
        <f>ROUND(VALUE(SUBSTITUTE(実質収支比率等に係る経年分析!G$48,"▲","-")),2)</f>
        <v>18.489999999999998</v>
      </c>
      <c r="D19" s="162">
        <f>ROUND(VALUE(SUBSTITUTE(実質収支比率等に係る経年分析!H$48,"▲","-")),2)</f>
        <v>15.86</v>
      </c>
      <c r="E19" s="162">
        <f>ROUND(VALUE(SUBSTITUTE(実質収支比率等に係る経年分析!I$48,"▲","-")),2)</f>
        <v>14.12</v>
      </c>
      <c r="F19" s="162">
        <f>ROUND(VALUE(SUBSTITUTE(実質収支比率等に係る経年分析!J$48,"▲","-")),2)</f>
        <v>11.04</v>
      </c>
    </row>
    <row r="20" spans="1:11" x14ac:dyDescent="0.15">
      <c r="A20" s="162" t="s">
        <v>53</v>
      </c>
      <c r="B20" s="162">
        <f>ROUND(VALUE(SUBSTITUTE(実質収支比率等に係る経年分析!F$47,"▲","-")),2)</f>
        <v>12.5</v>
      </c>
      <c r="C20" s="162">
        <f>ROUND(VALUE(SUBSTITUTE(実質収支比率等に係る経年分析!G$47,"▲","-")),2)</f>
        <v>13.85</v>
      </c>
      <c r="D20" s="162">
        <f>ROUND(VALUE(SUBSTITUTE(実質収支比率等に係る経年分析!H$47,"▲","-")),2)</f>
        <v>21.09</v>
      </c>
      <c r="E20" s="162">
        <f>ROUND(VALUE(SUBSTITUTE(実質収支比率等に係る経年分析!I$47,"▲","-")),2)</f>
        <v>20.88</v>
      </c>
      <c r="F20" s="162">
        <f>ROUND(VALUE(SUBSTITUTE(実質収支比率等に係る経年分析!J$47,"▲","-")),2)</f>
        <v>20.75</v>
      </c>
    </row>
    <row r="21" spans="1:11" x14ac:dyDescent="0.15">
      <c r="A21" s="162" t="s">
        <v>54</v>
      </c>
      <c r="B21" s="162">
        <f>IF(ISNUMBER(VALUE(SUBSTITUTE(実質収支比率等に係る経年分析!F$49,"▲","-"))),ROUND(VALUE(SUBSTITUTE(実質収支比率等に係る経年分析!F$49,"▲","-")),2),NA())</f>
        <v>4.8</v>
      </c>
      <c r="C21" s="162">
        <f>IF(ISNUMBER(VALUE(SUBSTITUTE(実質収支比率等に係る経年分析!G$49,"▲","-"))),ROUND(VALUE(SUBSTITUTE(実質収支比率等に係る経年分析!G$49,"▲","-")),2),NA())</f>
        <v>-1.85</v>
      </c>
      <c r="D21" s="162">
        <f>IF(ISNUMBER(VALUE(SUBSTITUTE(実質収支比率等に係る経年分析!H$49,"▲","-"))),ROUND(VALUE(SUBSTITUTE(実質収支比率等に係る経年分析!H$49,"▲","-")),2),NA())</f>
        <v>-5.24</v>
      </c>
      <c r="E21" s="162">
        <f>IF(ISNUMBER(VALUE(SUBSTITUTE(実質収支比率等に係る経年分析!I$49,"▲","-"))),ROUND(VALUE(SUBSTITUTE(実質収支比率等に係る経年分析!I$49,"▲","-")),2),NA())</f>
        <v>-8.8699999999999992</v>
      </c>
      <c r="F21" s="162">
        <f>IF(ISNUMBER(VALUE(SUBSTITUTE(実質収支比率等に係る経年分析!J$49,"▲","-"))),ROUND(VALUE(SUBSTITUTE(実質収支比率等に係る経年分析!J$49,"▲","-")),2),NA())</f>
        <v>-9.81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村山市後期高齢者医療事業特別会計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村山市国民健康保険事業特別会計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0.97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0.97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0.56000000000000005</v>
      </c>
    </row>
    <row r="33" spans="1:16" x14ac:dyDescent="0.15">
      <c r="A33" s="163" t="str">
        <f>IF(連結実質赤字比率に係る赤字・黒字の構成分析!C$37="",NA(),連結実質赤字比率に係る赤字・黒字の構成分析!C$37)</f>
        <v>村山市介護保険事業特別会計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1.1399999999999999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1.02</v>
      </c>
    </row>
    <row r="34" spans="1:16" x14ac:dyDescent="0.15">
      <c r="A34" s="163" t="str">
        <f>IF(連結実質赤字比率に係る赤字・黒字の構成分析!C$36="",NA(),連結実質赤字比率に係る赤字・黒字の構成分析!C$36)</f>
        <v>村山市下水道事業会計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16.68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18.48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15.86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14.11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11.04</v>
      </c>
    </row>
    <row r="36" spans="1:16" x14ac:dyDescent="0.15">
      <c r="A36" s="163" t="str">
        <f>IF(連結実質赤字比率に係る赤字・黒字の構成分析!C$34="",NA(),連結実質赤字比率に係る赤字・黒字の構成分析!C$34)</f>
        <v>村山市水道事業会計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20.63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19.96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21.01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20.59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18.600000000000001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1345</v>
      </c>
      <c r="E42" s="164"/>
      <c r="F42" s="164"/>
      <c r="G42" s="164">
        <f>'実質公債費比率（分子）の構造'!L$52</f>
        <v>1351</v>
      </c>
      <c r="H42" s="164"/>
      <c r="I42" s="164"/>
      <c r="J42" s="164">
        <f>'実質公債費比率（分子）の構造'!M$52</f>
        <v>1368</v>
      </c>
      <c r="K42" s="164"/>
      <c r="L42" s="164"/>
      <c r="M42" s="164">
        <f>'実質公債費比率（分子）の構造'!N$52</f>
        <v>1378</v>
      </c>
      <c r="N42" s="164"/>
      <c r="O42" s="164"/>
      <c r="P42" s="164">
        <f>'実質公債費比率（分子）の構造'!O$52</f>
        <v>1359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109</v>
      </c>
      <c r="C45" s="164"/>
      <c r="D45" s="164"/>
      <c r="E45" s="164">
        <f>'実質公債費比率（分子）の構造'!L$49</f>
        <v>89</v>
      </c>
      <c r="F45" s="164"/>
      <c r="G45" s="164"/>
      <c r="H45" s="164">
        <f>'実質公債費比率（分子）の構造'!M$49</f>
        <v>61</v>
      </c>
      <c r="I45" s="164"/>
      <c r="J45" s="164"/>
      <c r="K45" s="164">
        <f>'実質公債費比率（分子）の構造'!N$49</f>
        <v>71</v>
      </c>
      <c r="L45" s="164"/>
      <c r="M45" s="164"/>
      <c r="N45" s="164">
        <f>'実質公債費比率（分子）の構造'!O$49</f>
        <v>96</v>
      </c>
      <c r="O45" s="164"/>
      <c r="P45" s="164"/>
    </row>
    <row r="46" spans="1:16" x14ac:dyDescent="0.15">
      <c r="A46" s="164" t="s">
        <v>64</v>
      </c>
      <c r="B46" s="164">
        <f>'実質公債費比率（分子）の構造'!K$48</f>
        <v>475</v>
      </c>
      <c r="C46" s="164"/>
      <c r="D46" s="164"/>
      <c r="E46" s="164">
        <f>'実質公債費比率（分子）の構造'!L$48</f>
        <v>483</v>
      </c>
      <c r="F46" s="164"/>
      <c r="G46" s="164"/>
      <c r="H46" s="164">
        <f>'実質公債費比率（分子）の構造'!M$48</f>
        <v>483</v>
      </c>
      <c r="I46" s="164"/>
      <c r="J46" s="164"/>
      <c r="K46" s="164">
        <f>'実質公債費比率（分子）の構造'!N$48</f>
        <v>472</v>
      </c>
      <c r="L46" s="164"/>
      <c r="M46" s="164"/>
      <c r="N46" s="164">
        <f>'実質公債費比率（分子）の構造'!O$48</f>
        <v>386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1299</v>
      </c>
      <c r="C49" s="164"/>
      <c r="D49" s="164"/>
      <c r="E49" s="164">
        <f>'実質公債費比率（分子）の構造'!L$45</f>
        <v>1298</v>
      </c>
      <c r="F49" s="164"/>
      <c r="G49" s="164"/>
      <c r="H49" s="164">
        <f>'実質公債費比率（分子）の構造'!M$45</f>
        <v>1398</v>
      </c>
      <c r="I49" s="164"/>
      <c r="J49" s="164"/>
      <c r="K49" s="164">
        <f>'実質公債費比率（分子）の構造'!N$45</f>
        <v>1432</v>
      </c>
      <c r="L49" s="164"/>
      <c r="M49" s="164"/>
      <c r="N49" s="164">
        <f>'実質公債費比率（分子）の構造'!O$45</f>
        <v>1501</v>
      </c>
      <c r="O49" s="164"/>
      <c r="P49" s="164"/>
    </row>
    <row r="50" spans="1:16" x14ac:dyDescent="0.15">
      <c r="A50" s="164" t="s">
        <v>67</v>
      </c>
      <c r="B50" s="164" t="e">
        <f>NA()</f>
        <v>#N/A</v>
      </c>
      <c r="C50" s="164">
        <f>IF(ISNUMBER('実質公債費比率（分子）の構造'!K$53),'実質公債費比率（分子）の構造'!K$53,NA())</f>
        <v>540</v>
      </c>
      <c r="D50" s="164" t="e">
        <f>NA()</f>
        <v>#N/A</v>
      </c>
      <c r="E50" s="164" t="e">
        <f>NA()</f>
        <v>#N/A</v>
      </c>
      <c r="F50" s="164">
        <f>IF(ISNUMBER('実質公債費比率（分子）の構造'!L$53),'実質公債費比率（分子）の構造'!L$53,NA())</f>
        <v>520</v>
      </c>
      <c r="G50" s="164" t="e">
        <f>NA()</f>
        <v>#N/A</v>
      </c>
      <c r="H50" s="164" t="e">
        <f>NA()</f>
        <v>#N/A</v>
      </c>
      <c r="I50" s="164">
        <f>IF(ISNUMBER('実質公債費比率（分子）の構造'!M$53),'実質公債費比率（分子）の構造'!M$53,NA())</f>
        <v>575</v>
      </c>
      <c r="J50" s="164" t="e">
        <f>NA()</f>
        <v>#N/A</v>
      </c>
      <c r="K50" s="164" t="e">
        <f>NA()</f>
        <v>#N/A</v>
      </c>
      <c r="L50" s="164">
        <f>IF(ISNUMBER('実質公債費比率（分子）の構造'!N$53),'実質公債費比率（分子）の構造'!N$53,NA())</f>
        <v>598</v>
      </c>
      <c r="M50" s="164" t="e">
        <f>NA()</f>
        <v>#N/A</v>
      </c>
      <c r="N50" s="164" t="e">
        <f>NA()</f>
        <v>#N/A</v>
      </c>
      <c r="O50" s="164">
        <f>IF(ISNUMBER('実質公債費比率（分子）の構造'!O$53),'実質公債費比率（分子）の構造'!O$53,NA())</f>
        <v>625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12850</v>
      </c>
      <c r="E56" s="163"/>
      <c r="F56" s="163"/>
      <c r="G56" s="163">
        <f>'将来負担比率（分子）の構造'!J$52</f>
        <v>12916</v>
      </c>
      <c r="H56" s="163"/>
      <c r="I56" s="163"/>
      <c r="J56" s="163">
        <f>'将来負担比率（分子）の構造'!K$52</f>
        <v>12058</v>
      </c>
      <c r="K56" s="163"/>
      <c r="L56" s="163"/>
      <c r="M56" s="163">
        <f>'将来負担比率（分子）の構造'!L$52</f>
        <v>12251</v>
      </c>
      <c r="N56" s="163"/>
      <c r="O56" s="163"/>
      <c r="P56" s="163">
        <f>'将来負担比率（分子）の構造'!M$52</f>
        <v>11326</v>
      </c>
    </row>
    <row r="57" spans="1:16" x14ac:dyDescent="0.15">
      <c r="A57" s="163" t="s">
        <v>42</v>
      </c>
      <c r="B57" s="163"/>
      <c r="C57" s="163"/>
      <c r="D57" s="163">
        <f>'将来負担比率（分子）の構造'!I$51</f>
        <v>1372</v>
      </c>
      <c r="E57" s="163"/>
      <c r="F57" s="163"/>
      <c r="G57" s="163">
        <f>'将来負担比率（分子）の構造'!J$51</f>
        <v>1284</v>
      </c>
      <c r="H57" s="163"/>
      <c r="I57" s="163"/>
      <c r="J57" s="163">
        <f>'将来負担比率（分子）の構造'!K$51</f>
        <v>1201</v>
      </c>
      <c r="K57" s="163"/>
      <c r="L57" s="163"/>
      <c r="M57" s="163">
        <f>'将来負担比率（分子）の構造'!L$51</f>
        <v>1189</v>
      </c>
      <c r="N57" s="163"/>
      <c r="O57" s="163"/>
      <c r="P57" s="163">
        <f>'将来負担比率（分子）の構造'!M$51</f>
        <v>1320</v>
      </c>
    </row>
    <row r="58" spans="1:16" x14ac:dyDescent="0.15">
      <c r="A58" s="163" t="s">
        <v>41</v>
      </c>
      <c r="B58" s="163"/>
      <c r="C58" s="163"/>
      <c r="D58" s="163">
        <f>'将来負担比率（分子）の構造'!I$50</f>
        <v>2507</v>
      </c>
      <c r="E58" s="163"/>
      <c r="F58" s="163"/>
      <c r="G58" s="163">
        <f>'将来負担比率（分子）の構造'!J$50</f>
        <v>3454</v>
      </c>
      <c r="H58" s="163"/>
      <c r="I58" s="163"/>
      <c r="J58" s="163">
        <f>'将来負担比率（分子）の構造'!K$50</f>
        <v>4582</v>
      </c>
      <c r="K58" s="163"/>
      <c r="L58" s="163"/>
      <c r="M58" s="163">
        <f>'将来負担比率（分子）の構造'!L$50</f>
        <v>5620</v>
      </c>
      <c r="N58" s="163"/>
      <c r="O58" s="163"/>
      <c r="P58" s="163">
        <f>'将来負担比率（分子）の構造'!M$50</f>
        <v>6290</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150</v>
      </c>
      <c r="C61" s="163"/>
      <c r="D61" s="163"/>
      <c r="E61" s="163">
        <f>'将来負担比率（分子）の構造'!J$46</f>
        <v>125</v>
      </c>
      <c r="F61" s="163"/>
      <c r="G61" s="163"/>
      <c r="H61" s="163">
        <f>'将来負担比率（分子）の構造'!K$46</f>
        <v>93</v>
      </c>
      <c r="I61" s="163"/>
      <c r="J61" s="163"/>
      <c r="K61" s="163">
        <f>'将来負担比率（分子）の構造'!L$46</f>
        <v>61</v>
      </c>
      <c r="L61" s="163"/>
      <c r="M61" s="163"/>
      <c r="N61" s="163">
        <f>'将来負担比率（分子）の構造'!M$46</f>
        <v>30</v>
      </c>
      <c r="O61" s="163"/>
      <c r="P61" s="163"/>
    </row>
    <row r="62" spans="1:16" x14ac:dyDescent="0.15">
      <c r="A62" s="163" t="s">
        <v>35</v>
      </c>
      <c r="B62" s="163">
        <f>'将来負担比率（分子）の構造'!I$45</f>
        <v>2215</v>
      </c>
      <c r="C62" s="163"/>
      <c r="D62" s="163"/>
      <c r="E62" s="163">
        <f>'将来負担比率（分子）の構造'!J$45</f>
        <v>2155</v>
      </c>
      <c r="F62" s="163"/>
      <c r="G62" s="163"/>
      <c r="H62" s="163">
        <f>'将来負担比率（分子）の構造'!K$45</f>
        <v>2084</v>
      </c>
      <c r="I62" s="163"/>
      <c r="J62" s="163"/>
      <c r="K62" s="163">
        <f>'将来負担比率（分子）の構造'!L$45</f>
        <v>2039</v>
      </c>
      <c r="L62" s="163"/>
      <c r="M62" s="163"/>
      <c r="N62" s="163">
        <f>'将来負担比率（分子）の構造'!M$45</f>
        <v>2045</v>
      </c>
      <c r="O62" s="163"/>
      <c r="P62" s="163"/>
    </row>
    <row r="63" spans="1:16" x14ac:dyDescent="0.15">
      <c r="A63" s="163" t="s">
        <v>34</v>
      </c>
      <c r="B63" s="163">
        <f>'将来負担比率（分子）の構造'!I$44</f>
        <v>357</v>
      </c>
      <c r="C63" s="163"/>
      <c r="D63" s="163"/>
      <c r="E63" s="163">
        <f>'将来負担比率（分子）の構造'!J$44</f>
        <v>374</v>
      </c>
      <c r="F63" s="163"/>
      <c r="G63" s="163"/>
      <c r="H63" s="163">
        <f>'将来負担比率（分子）の構造'!K$44</f>
        <v>378</v>
      </c>
      <c r="I63" s="163"/>
      <c r="J63" s="163"/>
      <c r="K63" s="163">
        <f>'将来負担比率（分子）の構造'!L$44</f>
        <v>418</v>
      </c>
      <c r="L63" s="163"/>
      <c r="M63" s="163"/>
      <c r="N63" s="163">
        <f>'将来負担比率（分子）の構造'!M$44</f>
        <v>341</v>
      </c>
      <c r="O63" s="163"/>
      <c r="P63" s="163"/>
    </row>
    <row r="64" spans="1:16" x14ac:dyDescent="0.15">
      <c r="A64" s="163" t="s">
        <v>33</v>
      </c>
      <c r="B64" s="163">
        <f>'将来負担比率（分子）の構造'!I$43</f>
        <v>6136</v>
      </c>
      <c r="C64" s="163"/>
      <c r="D64" s="163"/>
      <c r="E64" s="163">
        <f>'将来負担比率（分子）の構造'!J$43</f>
        <v>5334</v>
      </c>
      <c r="F64" s="163"/>
      <c r="G64" s="163"/>
      <c r="H64" s="163">
        <f>'将来負担比率（分子）の構造'!K$43</f>
        <v>4787</v>
      </c>
      <c r="I64" s="163"/>
      <c r="J64" s="163"/>
      <c r="K64" s="163">
        <f>'将来負担比率（分子）の構造'!L$43</f>
        <v>4342</v>
      </c>
      <c r="L64" s="163"/>
      <c r="M64" s="163"/>
      <c r="N64" s="163">
        <f>'将来負担比率（分子）の構造'!M$43</f>
        <v>4051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13772</v>
      </c>
      <c r="C66" s="163"/>
      <c r="D66" s="163"/>
      <c r="E66" s="163">
        <f>'将来負担比率（分子）の構造'!J$41</f>
        <v>13770</v>
      </c>
      <c r="F66" s="163"/>
      <c r="G66" s="163"/>
      <c r="H66" s="163">
        <f>'将来負担比率（分子）の構造'!K$41</f>
        <v>13662</v>
      </c>
      <c r="I66" s="163"/>
      <c r="J66" s="163"/>
      <c r="K66" s="163">
        <f>'将来負担比率（分子）の構造'!L$41</f>
        <v>13554</v>
      </c>
      <c r="L66" s="163"/>
      <c r="M66" s="163"/>
      <c r="N66" s="163">
        <f>'将来負担比率（分子）の構造'!M$41</f>
        <v>13556</v>
      </c>
      <c r="O66" s="163"/>
      <c r="P66" s="163"/>
    </row>
    <row r="67" spans="1:16" x14ac:dyDescent="0.15">
      <c r="A67" s="163" t="s">
        <v>71</v>
      </c>
      <c r="B67" s="163" t="e">
        <f>NA()</f>
        <v>#N/A</v>
      </c>
      <c r="C67" s="163">
        <f>IF(ISNUMBER('将来負担比率（分子）の構造'!I$53), IF('将来負担比率（分子）の構造'!I$53 &lt; 0, 0, '将来負担比率（分子）の構造'!I$53), NA())</f>
        <v>5900</v>
      </c>
      <c r="D67" s="163" t="e">
        <f>NA()</f>
        <v>#N/A</v>
      </c>
      <c r="E67" s="163" t="e">
        <f>NA()</f>
        <v>#N/A</v>
      </c>
      <c r="F67" s="163">
        <f>IF(ISNUMBER('将来負担比率（分子）の構造'!J$53), IF('将来負担比率（分子）の構造'!J$53 &lt; 0, 0, '将来負担比率（分子）の構造'!J$53), NA())</f>
        <v>4103</v>
      </c>
      <c r="G67" s="163" t="e">
        <f>NA()</f>
        <v>#N/A</v>
      </c>
      <c r="H67" s="163" t="e">
        <f>NA()</f>
        <v>#N/A</v>
      </c>
      <c r="I67" s="163">
        <f>IF(ISNUMBER('将来負担比率（分子）の構造'!K$53), IF('将来負担比率（分子）の構造'!K$53 &lt; 0, 0, '将来負担比率（分子）の構造'!K$53), NA())</f>
        <v>3162</v>
      </c>
      <c r="J67" s="163" t="e">
        <f>NA()</f>
        <v>#N/A</v>
      </c>
      <c r="K67" s="163" t="e">
        <f>NA()</f>
        <v>#N/A</v>
      </c>
      <c r="L67" s="163">
        <f>IF(ISNUMBER('将来負担比率（分子）の構造'!L$53), IF('将来負担比率（分子）の構造'!L$53 &lt; 0, 0, '将来負担比率（分子）の構造'!L$53), NA())</f>
        <v>1355</v>
      </c>
      <c r="M67" s="163" t="e">
        <f>NA()</f>
        <v>#N/A</v>
      </c>
      <c r="N67" s="163" t="e">
        <f>NA()</f>
        <v>#N/A</v>
      </c>
      <c r="O67" s="163">
        <f>IF(ISNUMBER('将来負担比率（分子）の構造'!M$53), IF('将来負担比率（分子）の構造'!M$53 &lt; 0, 0, '将来負担比率（分子）の構造'!M$53), NA())</f>
        <v>1086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1610</v>
      </c>
      <c r="C72" s="167">
        <f>基金残高に係る経年分析!G55</f>
        <v>1610</v>
      </c>
      <c r="D72" s="167">
        <f>基金残高に係る経年分析!H55</f>
        <v>1611</v>
      </c>
    </row>
    <row r="73" spans="1:16" x14ac:dyDescent="0.15">
      <c r="A73" s="166" t="s">
        <v>74</v>
      </c>
      <c r="B73" s="167">
        <f>基金残高に係る経年分析!F56</f>
        <v>175</v>
      </c>
      <c r="C73" s="167">
        <f>基金残高に係る経年分析!G56</f>
        <v>212</v>
      </c>
      <c r="D73" s="167">
        <f>基金残高に係る経年分析!H56</f>
        <v>213</v>
      </c>
    </row>
    <row r="74" spans="1:16" x14ac:dyDescent="0.15">
      <c r="A74" s="166" t="s">
        <v>75</v>
      </c>
      <c r="B74" s="167">
        <f>基金残高に係る経年分析!F57</f>
        <v>2358</v>
      </c>
      <c r="C74" s="167">
        <f>基金残高に係る経年分析!G57</f>
        <v>3229</v>
      </c>
      <c r="D74" s="167">
        <f>基金残高に係る経年分析!H57</f>
        <v>3853</v>
      </c>
    </row>
  </sheetData>
  <sheetProtection algorithmName="SHA-512" hashValue="LnuG+LHHYxaPpgNbHBCbeAsZYWRwrlZ3uHT5XHI2Br0dKM4aRjlDchQQFWn42xfBpUVsP2r/Lb5TuxgLWf+3FQ==" saltValue="5ErvxVRzocTBbAoiennA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2346348</v>
      </c>
      <c r="S5" s="677"/>
      <c r="T5" s="677"/>
      <c r="U5" s="677"/>
      <c r="V5" s="677"/>
      <c r="W5" s="677"/>
      <c r="X5" s="677"/>
      <c r="Y5" s="702"/>
      <c r="Z5" s="715">
        <v>12.2</v>
      </c>
      <c r="AA5" s="715"/>
      <c r="AB5" s="715"/>
      <c r="AC5" s="715"/>
      <c r="AD5" s="716">
        <v>2230224</v>
      </c>
      <c r="AE5" s="716"/>
      <c r="AF5" s="716"/>
      <c r="AG5" s="716"/>
      <c r="AH5" s="716"/>
      <c r="AI5" s="716"/>
      <c r="AJ5" s="716"/>
      <c r="AK5" s="716"/>
      <c r="AL5" s="703">
        <v>28.5</v>
      </c>
      <c r="AM5" s="685"/>
      <c r="AN5" s="685"/>
      <c r="AO5" s="704"/>
      <c r="AP5" s="679" t="s">
        <v>217</v>
      </c>
      <c r="AQ5" s="680"/>
      <c r="AR5" s="680"/>
      <c r="AS5" s="680"/>
      <c r="AT5" s="680"/>
      <c r="AU5" s="680"/>
      <c r="AV5" s="680"/>
      <c r="AW5" s="680"/>
      <c r="AX5" s="680"/>
      <c r="AY5" s="680"/>
      <c r="AZ5" s="680"/>
      <c r="BA5" s="680"/>
      <c r="BB5" s="680"/>
      <c r="BC5" s="680"/>
      <c r="BD5" s="680"/>
      <c r="BE5" s="680"/>
      <c r="BF5" s="681"/>
      <c r="BG5" s="621">
        <v>2213976</v>
      </c>
      <c r="BH5" s="622"/>
      <c r="BI5" s="622"/>
      <c r="BJ5" s="622"/>
      <c r="BK5" s="622"/>
      <c r="BL5" s="622"/>
      <c r="BM5" s="622"/>
      <c r="BN5" s="623"/>
      <c r="BO5" s="659">
        <v>94.4</v>
      </c>
      <c r="BP5" s="659"/>
      <c r="BQ5" s="659"/>
      <c r="BR5" s="659"/>
      <c r="BS5" s="660">
        <v>15672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129231</v>
      </c>
      <c r="S6" s="622"/>
      <c r="T6" s="622"/>
      <c r="U6" s="622"/>
      <c r="V6" s="622"/>
      <c r="W6" s="622"/>
      <c r="X6" s="622"/>
      <c r="Y6" s="623"/>
      <c r="Z6" s="659">
        <v>0.7</v>
      </c>
      <c r="AA6" s="659"/>
      <c r="AB6" s="659"/>
      <c r="AC6" s="659"/>
      <c r="AD6" s="660">
        <v>129231</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2213976</v>
      </c>
      <c r="BH6" s="622"/>
      <c r="BI6" s="622"/>
      <c r="BJ6" s="622"/>
      <c r="BK6" s="622"/>
      <c r="BL6" s="622"/>
      <c r="BM6" s="622"/>
      <c r="BN6" s="623"/>
      <c r="BO6" s="659">
        <v>94.4</v>
      </c>
      <c r="BP6" s="659"/>
      <c r="BQ6" s="659"/>
      <c r="BR6" s="659"/>
      <c r="BS6" s="660">
        <v>15672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158483</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158203</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844</v>
      </c>
      <c r="S7" s="622"/>
      <c r="T7" s="622"/>
      <c r="U7" s="622"/>
      <c r="V7" s="622"/>
      <c r="W7" s="622"/>
      <c r="X7" s="622"/>
      <c r="Y7" s="623"/>
      <c r="Z7" s="659">
        <v>0</v>
      </c>
      <c r="AA7" s="659"/>
      <c r="AB7" s="659"/>
      <c r="AC7" s="659"/>
      <c r="AD7" s="660">
        <v>844</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907696</v>
      </c>
      <c r="BH7" s="622"/>
      <c r="BI7" s="622"/>
      <c r="BJ7" s="622"/>
      <c r="BK7" s="622"/>
      <c r="BL7" s="622"/>
      <c r="BM7" s="622"/>
      <c r="BN7" s="623"/>
      <c r="BO7" s="659">
        <v>38.700000000000003</v>
      </c>
      <c r="BP7" s="659"/>
      <c r="BQ7" s="659"/>
      <c r="BR7" s="659"/>
      <c r="BS7" s="660">
        <v>15672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5718604</v>
      </c>
      <c r="CS7" s="622"/>
      <c r="CT7" s="622"/>
      <c r="CU7" s="622"/>
      <c r="CV7" s="622"/>
      <c r="CW7" s="622"/>
      <c r="CX7" s="622"/>
      <c r="CY7" s="623"/>
      <c r="CZ7" s="659">
        <v>31.2</v>
      </c>
      <c r="DA7" s="659"/>
      <c r="DB7" s="659"/>
      <c r="DC7" s="659"/>
      <c r="DD7" s="627">
        <v>112001</v>
      </c>
      <c r="DE7" s="622"/>
      <c r="DF7" s="622"/>
      <c r="DG7" s="622"/>
      <c r="DH7" s="622"/>
      <c r="DI7" s="622"/>
      <c r="DJ7" s="622"/>
      <c r="DK7" s="622"/>
      <c r="DL7" s="622"/>
      <c r="DM7" s="622"/>
      <c r="DN7" s="622"/>
      <c r="DO7" s="622"/>
      <c r="DP7" s="623"/>
      <c r="DQ7" s="627">
        <v>4200087</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11175</v>
      </c>
      <c r="S8" s="622"/>
      <c r="T8" s="622"/>
      <c r="U8" s="622"/>
      <c r="V8" s="622"/>
      <c r="W8" s="622"/>
      <c r="X8" s="622"/>
      <c r="Y8" s="623"/>
      <c r="Z8" s="659">
        <v>0.1</v>
      </c>
      <c r="AA8" s="659"/>
      <c r="AB8" s="659"/>
      <c r="AC8" s="659"/>
      <c r="AD8" s="660">
        <v>11175</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33161</v>
      </c>
      <c r="BH8" s="622"/>
      <c r="BI8" s="622"/>
      <c r="BJ8" s="622"/>
      <c r="BK8" s="622"/>
      <c r="BL8" s="622"/>
      <c r="BM8" s="622"/>
      <c r="BN8" s="623"/>
      <c r="BO8" s="659">
        <v>1.4</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3912033</v>
      </c>
      <c r="CS8" s="622"/>
      <c r="CT8" s="622"/>
      <c r="CU8" s="622"/>
      <c r="CV8" s="622"/>
      <c r="CW8" s="622"/>
      <c r="CX8" s="622"/>
      <c r="CY8" s="623"/>
      <c r="CZ8" s="659">
        <v>21.3</v>
      </c>
      <c r="DA8" s="659"/>
      <c r="DB8" s="659"/>
      <c r="DC8" s="659"/>
      <c r="DD8" s="627">
        <v>8885</v>
      </c>
      <c r="DE8" s="622"/>
      <c r="DF8" s="622"/>
      <c r="DG8" s="622"/>
      <c r="DH8" s="622"/>
      <c r="DI8" s="622"/>
      <c r="DJ8" s="622"/>
      <c r="DK8" s="622"/>
      <c r="DL8" s="622"/>
      <c r="DM8" s="622"/>
      <c r="DN8" s="622"/>
      <c r="DO8" s="622"/>
      <c r="DP8" s="623"/>
      <c r="DQ8" s="627">
        <v>2158645</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16335</v>
      </c>
      <c r="S9" s="622"/>
      <c r="T9" s="622"/>
      <c r="U9" s="622"/>
      <c r="V9" s="622"/>
      <c r="W9" s="622"/>
      <c r="X9" s="622"/>
      <c r="Y9" s="623"/>
      <c r="Z9" s="659">
        <v>0.1</v>
      </c>
      <c r="AA9" s="659"/>
      <c r="AB9" s="659"/>
      <c r="AC9" s="659"/>
      <c r="AD9" s="660">
        <v>16335</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772039</v>
      </c>
      <c r="BH9" s="622"/>
      <c r="BI9" s="622"/>
      <c r="BJ9" s="622"/>
      <c r="BK9" s="622"/>
      <c r="BL9" s="622"/>
      <c r="BM9" s="622"/>
      <c r="BN9" s="623"/>
      <c r="BO9" s="659">
        <v>32.9</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870173</v>
      </c>
      <c r="CS9" s="622"/>
      <c r="CT9" s="622"/>
      <c r="CU9" s="622"/>
      <c r="CV9" s="622"/>
      <c r="CW9" s="622"/>
      <c r="CX9" s="622"/>
      <c r="CY9" s="623"/>
      <c r="CZ9" s="659">
        <v>4.7</v>
      </c>
      <c r="DA9" s="659"/>
      <c r="DB9" s="659"/>
      <c r="DC9" s="659"/>
      <c r="DD9" s="627">
        <v>13099</v>
      </c>
      <c r="DE9" s="622"/>
      <c r="DF9" s="622"/>
      <c r="DG9" s="622"/>
      <c r="DH9" s="622"/>
      <c r="DI9" s="622"/>
      <c r="DJ9" s="622"/>
      <c r="DK9" s="622"/>
      <c r="DL9" s="622"/>
      <c r="DM9" s="622"/>
      <c r="DN9" s="622"/>
      <c r="DO9" s="622"/>
      <c r="DP9" s="623"/>
      <c r="DQ9" s="627">
        <v>755996</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47634</v>
      </c>
      <c r="BH10" s="622"/>
      <c r="BI10" s="622"/>
      <c r="BJ10" s="622"/>
      <c r="BK10" s="622"/>
      <c r="BL10" s="622"/>
      <c r="BM10" s="622"/>
      <c r="BN10" s="623"/>
      <c r="BO10" s="659">
        <v>2</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v>29606</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10906</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574409</v>
      </c>
      <c r="S11" s="622"/>
      <c r="T11" s="622"/>
      <c r="U11" s="622"/>
      <c r="V11" s="622"/>
      <c r="W11" s="622"/>
      <c r="X11" s="622"/>
      <c r="Y11" s="623"/>
      <c r="Z11" s="624">
        <v>3</v>
      </c>
      <c r="AA11" s="625"/>
      <c r="AB11" s="625"/>
      <c r="AC11" s="626"/>
      <c r="AD11" s="627">
        <v>574409</v>
      </c>
      <c r="AE11" s="622"/>
      <c r="AF11" s="622"/>
      <c r="AG11" s="622"/>
      <c r="AH11" s="622"/>
      <c r="AI11" s="622"/>
      <c r="AJ11" s="622"/>
      <c r="AK11" s="623"/>
      <c r="AL11" s="624">
        <v>7.3</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54862</v>
      </c>
      <c r="BH11" s="622"/>
      <c r="BI11" s="622"/>
      <c r="BJ11" s="622"/>
      <c r="BK11" s="622"/>
      <c r="BL11" s="622"/>
      <c r="BM11" s="622"/>
      <c r="BN11" s="623"/>
      <c r="BO11" s="659">
        <v>2.2999999999999998</v>
      </c>
      <c r="BP11" s="659"/>
      <c r="BQ11" s="659"/>
      <c r="BR11" s="659"/>
      <c r="BS11" s="660">
        <v>15672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622027</v>
      </c>
      <c r="CS11" s="622"/>
      <c r="CT11" s="622"/>
      <c r="CU11" s="622"/>
      <c r="CV11" s="622"/>
      <c r="CW11" s="622"/>
      <c r="CX11" s="622"/>
      <c r="CY11" s="623"/>
      <c r="CZ11" s="659">
        <v>3.4</v>
      </c>
      <c r="DA11" s="659"/>
      <c r="DB11" s="659"/>
      <c r="DC11" s="659"/>
      <c r="DD11" s="627">
        <v>206145</v>
      </c>
      <c r="DE11" s="622"/>
      <c r="DF11" s="622"/>
      <c r="DG11" s="622"/>
      <c r="DH11" s="622"/>
      <c r="DI11" s="622"/>
      <c r="DJ11" s="622"/>
      <c r="DK11" s="622"/>
      <c r="DL11" s="622"/>
      <c r="DM11" s="622"/>
      <c r="DN11" s="622"/>
      <c r="DO11" s="622"/>
      <c r="DP11" s="623"/>
      <c r="DQ11" s="627">
        <v>248526</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6566</v>
      </c>
      <c r="S12" s="622"/>
      <c r="T12" s="622"/>
      <c r="U12" s="622"/>
      <c r="V12" s="622"/>
      <c r="W12" s="622"/>
      <c r="X12" s="622"/>
      <c r="Y12" s="623"/>
      <c r="Z12" s="659">
        <v>0</v>
      </c>
      <c r="AA12" s="659"/>
      <c r="AB12" s="659"/>
      <c r="AC12" s="659"/>
      <c r="AD12" s="660">
        <v>6566</v>
      </c>
      <c r="AE12" s="660"/>
      <c r="AF12" s="660"/>
      <c r="AG12" s="660"/>
      <c r="AH12" s="660"/>
      <c r="AI12" s="660"/>
      <c r="AJ12" s="660"/>
      <c r="AK12" s="660"/>
      <c r="AL12" s="624">
        <v>0.1</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1061674</v>
      </c>
      <c r="BH12" s="622"/>
      <c r="BI12" s="622"/>
      <c r="BJ12" s="622"/>
      <c r="BK12" s="622"/>
      <c r="BL12" s="622"/>
      <c r="BM12" s="622"/>
      <c r="BN12" s="623"/>
      <c r="BO12" s="659">
        <v>45.2</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751579</v>
      </c>
      <c r="CS12" s="622"/>
      <c r="CT12" s="622"/>
      <c r="CU12" s="622"/>
      <c r="CV12" s="622"/>
      <c r="CW12" s="622"/>
      <c r="CX12" s="622"/>
      <c r="CY12" s="623"/>
      <c r="CZ12" s="659">
        <v>4.0999999999999996</v>
      </c>
      <c r="DA12" s="659"/>
      <c r="DB12" s="659"/>
      <c r="DC12" s="659"/>
      <c r="DD12" s="627">
        <v>69620</v>
      </c>
      <c r="DE12" s="622"/>
      <c r="DF12" s="622"/>
      <c r="DG12" s="622"/>
      <c r="DH12" s="622"/>
      <c r="DI12" s="622"/>
      <c r="DJ12" s="622"/>
      <c r="DK12" s="622"/>
      <c r="DL12" s="622"/>
      <c r="DM12" s="622"/>
      <c r="DN12" s="622"/>
      <c r="DO12" s="622"/>
      <c r="DP12" s="623"/>
      <c r="DQ12" s="627">
        <v>252214</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1051544</v>
      </c>
      <c r="BH13" s="622"/>
      <c r="BI13" s="622"/>
      <c r="BJ13" s="622"/>
      <c r="BK13" s="622"/>
      <c r="BL13" s="622"/>
      <c r="BM13" s="622"/>
      <c r="BN13" s="623"/>
      <c r="BO13" s="659">
        <v>44.8</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2947707</v>
      </c>
      <c r="CS13" s="622"/>
      <c r="CT13" s="622"/>
      <c r="CU13" s="622"/>
      <c r="CV13" s="622"/>
      <c r="CW13" s="622"/>
      <c r="CX13" s="622"/>
      <c r="CY13" s="623"/>
      <c r="CZ13" s="659">
        <v>16.100000000000001</v>
      </c>
      <c r="DA13" s="659"/>
      <c r="DB13" s="659"/>
      <c r="DC13" s="659"/>
      <c r="DD13" s="627">
        <v>1614336</v>
      </c>
      <c r="DE13" s="622"/>
      <c r="DF13" s="622"/>
      <c r="DG13" s="622"/>
      <c r="DH13" s="622"/>
      <c r="DI13" s="622"/>
      <c r="DJ13" s="622"/>
      <c r="DK13" s="622"/>
      <c r="DL13" s="622"/>
      <c r="DM13" s="622"/>
      <c r="DN13" s="622"/>
      <c r="DO13" s="622"/>
      <c r="DP13" s="623"/>
      <c r="DQ13" s="627">
        <v>1297234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102689</v>
      </c>
      <c r="BH14" s="622"/>
      <c r="BI14" s="622"/>
      <c r="BJ14" s="622"/>
      <c r="BK14" s="622"/>
      <c r="BL14" s="622"/>
      <c r="BM14" s="622"/>
      <c r="BN14" s="623"/>
      <c r="BO14" s="659">
        <v>4.4000000000000004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705223</v>
      </c>
      <c r="CS14" s="622"/>
      <c r="CT14" s="622"/>
      <c r="CU14" s="622"/>
      <c r="CV14" s="622"/>
      <c r="CW14" s="622"/>
      <c r="CX14" s="622"/>
      <c r="CY14" s="623"/>
      <c r="CZ14" s="659">
        <v>3.8</v>
      </c>
      <c r="DA14" s="659"/>
      <c r="DB14" s="659"/>
      <c r="DC14" s="659"/>
      <c r="DD14" s="627">
        <v>252116</v>
      </c>
      <c r="DE14" s="622"/>
      <c r="DF14" s="622"/>
      <c r="DG14" s="622"/>
      <c r="DH14" s="622"/>
      <c r="DI14" s="622"/>
      <c r="DJ14" s="622"/>
      <c r="DK14" s="622"/>
      <c r="DL14" s="622"/>
      <c r="DM14" s="622"/>
      <c r="DN14" s="622"/>
      <c r="DO14" s="622"/>
      <c r="DP14" s="623"/>
      <c r="DQ14" s="627">
        <v>480904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12854</v>
      </c>
      <c r="S15" s="622"/>
      <c r="T15" s="622"/>
      <c r="U15" s="622"/>
      <c r="V15" s="622"/>
      <c r="W15" s="622"/>
      <c r="X15" s="622"/>
      <c r="Y15" s="623"/>
      <c r="Z15" s="659">
        <v>0.1</v>
      </c>
      <c r="AA15" s="659"/>
      <c r="AB15" s="659"/>
      <c r="AC15" s="659"/>
      <c r="AD15" s="660">
        <v>12854</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141917</v>
      </c>
      <c r="BH15" s="622"/>
      <c r="BI15" s="622"/>
      <c r="BJ15" s="622"/>
      <c r="BK15" s="622"/>
      <c r="BL15" s="622"/>
      <c r="BM15" s="622"/>
      <c r="BN15" s="623"/>
      <c r="BO15" s="659">
        <v>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1085168</v>
      </c>
      <c r="CS15" s="622"/>
      <c r="CT15" s="622"/>
      <c r="CU15" s="622"/>
      <c r="CV15" s="622"/>
      <c r="CW15" s="622"/>
      <c r="CX15" s="622"/>
      <c r="CY15" s="623"/>
      <c r="CZ15" s="659">
        <v>5.9</v>
      </c>
      <c r="DA15" s="659"/>
      <c r="DB15" s="659"/>
      <c r="DC15" s="659"/>
      <c r="DD15" s="627">
        <v>47667</v>
      </c>
      <c r="DE15" s="622"/>
      <c r="DF15" s="622"/>
      <c r="DG15" s="622"/>
      <c r="DH15" s="622"/>
      <c r="DI15" s="622"/>
      <c r="DJ15" s="622"/>
      <c r="DK15" s="622"/>
      <c r="DL15" s="622"/>
      <c r="DM15" s="622"/>
      <c r="DN15" s="622"/>
      <c r="DO15" s="622"/>
      <c r="DP15" s="623"/>
      <c r="DQ15" s="627">
        <v>844059</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34292</v>
      </c>
      <c r="S16" s="622"/>
      <c r="T16" s="622"/>
      <c r="U16" s="622"/>
      <c r="V16" s="622"/>
      <c r="W16" s="622"/>
      <c r="X16" s="622"/>
      <c r="Y16" s="623"/>
      <c r="Z16" s="659">
        <v>0.2</v>
      </c>
      <c r="AA16" s="659"/>
      <c r="AB16" s="659"/>
      <c r="AC16" s="659"/>
      <c r="AD16" s="660">
        <v>34292</v>
      </c>
      <c r="AE16" s="660"/>
      <c r="AF16" s="660"/>
      <c r="AG16" s="660"/>
      <c r="AH16" s="660"/>
      <c r="AI16" s="660"/>
      <c r="AJ16" s="660"/>
      <c r="AK16" s="660"/>
      <c r="AL16" s="624">
        <v>0.4</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20626</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14426</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104914</v>
      </c>
      <c r="S17" s="622"/>
      <c r="T17" s="622"/>
      <c r="U17" s="622"/>
      <c r="V17" s="622"/>
      <c r="W17" s="622"/>
      <c r="X17" s="622"/>
      <c r="Y17" s="623"/>
      <c r="Z17" s="659">
        <v>0.5</v>
      </c>
      <c r="AA17" s="659"/>
      <c r="AB17" s="659"/>
      <c r="AC17" s="659"/>
      <c r="AD17" s="660">
        <v>104914</v>
      </c>
      <c r="AE17" s="660"/>
      <c r="AF17" s="660"/>
      <c r="AG17" s="660"/>
      <c r="AH17" s="660"/>
      <c r="AI17" s="660"/>
      <c r="AJ17" s="660"/>
      <c r="AK17" s="660"/>
      <c r="AL17" s="624">
        <v>1.3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1514427</v>
      </c>
      <c r="CS17" s="622"/>
      <c r="CT17" s="622"/>
      <c r="CU17" s="622"/>
      <c r="CV17" s="622"/>
      <c r="CW17" s="622"/>
      <c r="CX17" s="622"/>
      <c r="CY17" s="623"/>
      <c r="CZ17" s="659">
        <v>8.3000000000000007</v>
      </c>
      <c r="DA17" s="659"/>
      <c r="DB17" s="659"/>
      <c r="DC17" s="659"/>
      <c r="DD17" s="627" t="s">
        <v>122</v>
      </c>
      <c r="DE17" s="622"/>
      <c r="DF17" s="622"/>
      <c r="DG17" s="622"/>
      <c r="DH17" s="622"/>
      <c r="DI17" s="622"/>
      <c r="DJ17" s="622"/>
      <c r="DK17" s="622"/>
      <c r="DL17" s="622"/>
      <c r="DM17" s="622"/>
      <c r="DN17" s="622"/>
      <c r="DO17" s="622"/>
      <c r="DP17" s="623"/>
      <c r="DQ17" s="627">
        <v>1471229</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14075</v>
      </c>
      <c r="S18" s="622"/>
      <c r="T18" s="622"/>
      <c r="U18" s="622"/>
      <c r="V18" s="622"/>
      <c r="W18" s="622"/>
      <c r="X18" s="622"/>
      <c r="Y18" s="623"/>
      <c r="Z18" s="659">
        <v>0.1</v>
      </c>
      <c r="AA18" s="659"/>
      <c r="AB18" s="659"/>
      <c r="AC18" s="659"/>
      <c r="AD18" s="660">
        <v>14075</v>
      </c>
      <c r="AE18" s="660"/>
      <c r="AF18" s="660"/>
      <c r="AG18" s="660"/>
      <c r="AH18" s="660"/>
      <c r="AI18" s="660"/>
      <c r="AJ18" s="660"/>
      <c r="AK18" s="660"/>
      <c r="AL18" s="624">
        <v>0.2</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88357</v>
      </c>
      <c r="S19" s="622"/>
      <c r="T19" s="622"/>
      <c r="U19" s="622"/>
      <c r="V19" s="622"/>
      <c r="W19" s="622"/>
      <c r="X19" s="622"/>
      <c r="Y19" s="623"/>
      <c r="Z19" s="659">
        <v>0.5</v>
      </c>
      <c r="AA19" s="659"/>
      <c r="AB19" s="659"/>
      <c r="AC19" s="659"/>
      <c r="AD19" s="660">
        <v>88357</v>
      </c>
      <c r="AE19" s="660"/>
      <c r="AF19" s="660"/>
      <c r="AG19" s="660"/>
      <c r="AH19" s="660"/>
      <c r="AI19" s="660"/>
      <c r="AJ19" s="660"/>
      <c r="AK19" s="660"/>
      <c r="AL19" s="624">
        <v>1.1000000000000001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132372</v>
      </c>
      <c r="BH19" s="622"/>
      <c r="BI19" s="622"/>
      <c r="BJ19" s="622"/>
      <c r="BK19" s="622"/>
      <c r="BL19" s="622"/>
      <c r="BM19" s="622"/>
      <c r="BN19" s="623"/>
      <c r="BO19" s="659">
        <v>5.6</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2482</v>
      </c>
      <c r="S20" s="622"/>
      <c r="T20" s="622"/>
      <c r="U20" s="622"/>
      <c r="V20" s="622"/>
      <c r="W20" s="622"/>
      <c r="X20" s="622"/>
      <c r="Y20" s="623"/>
      <c r="Z20" s="659">
        <v>0</v>
      </c>
      <c r="AA20" s="659"/>
      <c r="AB20" s="659"/>
      <c r="AC20" s="659"/>
      <c r="AD20" s="660">
        <v>2482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132372</v>
      </c>
      <c r="BH20" s="622"/>
      <c r="BI20" s="622"/>
      <c r="BJ20" s="622"/>
      <c r="BK20" s="622"/>
      <c r="BL20" s="622"/>
      <c r="BM20" s="622"/>
      <c r="BN20" s="623"/>
      <c r="BO20" s="659">
        <v>5.6</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18335656</v>
      </c>
      <c r="CS20" s="622"/>
      <c r="CT20" s="622"/>
      <c r="CU20" s="622"/>
      <c r="CV20" s="622"/>
      <c r="CW20" s="622"/>
      <c r="CX20" s="622"/>
      <c r="CY20" s="623"/>
      <c r="CZ20" s="659">
        <v>100</v>
      </c>
      <c r="DA20" s="659"/>
      <c r="DB20" s="659"/>
      <c r="DC20" s="659"/>
      <c r="DD20" s="627">
        <v>2323869</v>
      </c>
      <c r="DE20" s="622"/>
      <c r="DF20" s="622"/>
      <c r="DG20" s="622"/>
      <c r="DH20" s="622"/>
      <c r="DI20" s="622"/>
      <c r="DJ20" s="622"/>
      <c r="DK20" s="622"/>
      <c r="DL20" s="622"/>
      <c r="DM20" s="622"/>
      <c r="DN20" s="622"/>
      <c r="DO20" s="622"/>
      <c r="DP20" s="623"/>
      <c r="DQ20" s="627">
        <v>11892429</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5362753</v>
      </c>
      <c r="S21" s="622"/>
      <c r="T21" s="622"/>
      <c r="U21" s="622"/>
      <c r="V21" s="622"/>
      <c r="W21" s="622"/>
      <c r="X21" s="622"/>
      <c r="Y21" s="623"/>
      <c r="Z21" s="659">
        <v>27.9</v>
      </c>
      <c r="AA21" s="659"/>
      <c r="AB21" s="659"/>
      <c r="AC21" s="659"/>
      <c r="AD21" s="660">
        <v>4685726</v>
      </c>
      <c r="AE21" s="660"/>
      <c r="AF21" s="660"/>
      <c r="AG21" s="660"/>
      <c r="AH21" s="660"/>
      <c r="AI21" s="660"/>
      <c r="AJ21" s="660"/>
      <c r="AK21" s="660"/>
      <c r="AL21" s="624">
        <v>59.9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16771</v>
      </c>
      <c r="BH21" s="622"/>
      <c r="BI21" s="622"/>
      <c r="BJ21" s="622"/>
      <c r="BK21" s="622"/>
      <c r="BL21" s="622"/>
      <c r="BM21" s="622"/>
      <c r="BN21" s="623"/>
      <c r="BO21" s="659">
        <v>0.7</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4685726</v>
      </c>
      <c r="S22" s="622"/>
      <c r="T22" s="622"/>
      <c r="U22" s="622"/>
      <c r="V22" s="622"/>
      <c r="W22" s="622"/>
      <c r="X22" s="622"/>
      <c r="Y22" s="623"/>
      <c r="Z22" s="659">
        <v>24.4</v>
      </c>
      <c r="AA22" s="659"/>
      <c r="AB22" s="659"/>
      <c r="AC22" s="659"/>
      <c r="AD22" s="660">
        <v>4685726</v>
      </c>
      <c r="AE22" s="660"/>
      <c r="AF22" s="660"/>
      <c r="AG22" s="660"/>
      <c r="AH22" s="660"/>
      <c r="AI22" s="660"/>
      <c r="AJ22" s="660"/>
      <c r="AK22" s="660"/>
      <c r="AL22" s="624">
        <v>59.9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677027</v>
      </c>
      <c r="S23" s="622"/>
      <c r="T23" s="622"/>
      <c r="U23" s="622"/>
      <c r="V23" s="622"/>
      <c r="W23" s="622"/>
      <c r="X23" s="622"/>
      <c r="Y23" s="623"/>
      <c r="Z23" s="659">
        <v>3.5</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115601</v>
      </c>
      <c r="BH23" s="622"/>
      <c r="BI23" s="622"/>
      <c r="BJ23" s="622"/>
      <c r="BK23" s="622"/>
      <c r="BL23" s="622"/>
      <c r="BM23" s="622"/>
      <c r="BN23" s="623"/>
      <c r="BO23" s="659">
        <v>4.9000000000000004</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6059322</v>
      </c>
      <c r="CS24" s="677"/>
      <c r="CT24" s="677"/>
      <c r="CU24" s="677"/>
      <c r="CV24" s="677"/>
      <c r="CW24" s="677"/>
      <c r="CX24" s="677"/>
      <c r="CY24" s="702"/>
      <c r="CZ24" s="703">
        <v>33</v>
      </c>
      <c r="DA24" s="685"/>
      <c r="DB24" s="685"/>
      <c r="DC24" s="705"/>
      <c r="DD24" s="701">
        <v>4517090</v>
      </c>
      <c r="DE24" s="677"/>
      <c r="DF24" s="677"/>
      <c r="DG24" s="677"/>
      <c r="DH24" s="677"/>
      <c r="DI24" s="677"/>
      <c r="DJ24" s="677"/>
      <c r="DK24" s="702"/>
      <c r="DL24" s="701">
        <v>3993377</v>
      </c>
      <c r="DM24" s="677"/>
      <c r="DN24" s="677"/>
      <c r="DO24" s="677"/>
      <c r="DP24" s="677"/>
      <c r="DQ24" s="677"/>
      <c r="DR24" s="677"/>
      <c r="DS24" s="677"/>
      <c r="DT24" s="677"/>
      <c r="DU24" s="677"/>
      <c r="DV24" s="702"/>
      <c r="DW24" s="703">
        <v>50.9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8599721</v>
      </c>
      <c r="S25" s="622"/>
      <c r="T25" s="622"/>
      <c r="U25" s="622"/>
      <c r="V25" s="622"/>
      <c r="W25" s="622"/>
      <c r="X25" s="622"/>
      <c r="Y25" s="623"/>
      <c r="Z25" s="659">
        <v>44.8</v>
      </c>
      <c r="AA25" s="659"/>
      <c r="AB25" s="659"/>
      <c r="AC25" s="659"/>
      <c r="AD25" s="660">
        <v>7806570</v>
      </c>
      <c r="AE25" s="660"/>
      <c r="AF25" s="660"/>
      <c r="AG25" s="660"/>
      <c r="AH25" s="660"/>
      <c r="AI25" s="660"/>
      <c r="AJ25" s="660"/>
      <c r="AK25" s="660"/>
      <c r="AL25" s="624">
        <v>99.7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2550536</v>
      </c>
      <c r="CS25" s="634"/>
      <c r="CT25" s="634"/>
      <c r="CU25" s="634"/>
      <c r="CV25" s="634"/>
      <c r="CW25" s="634"/>
      <c r="CX25" s="634"/>
      <c r="CY25" s="635"/>
      <c r="CZ25" s="624">
        <v>13.9</v>
      </c>
      <c r="DA25" s="636"/>
      <c r="DB25" s="636"/>
      <c r="DC25" s="637"/>
      <c r="DD25" s="627">
        <v>2419959</v>
      </c>
      <c r="DE25" s="634"/>
      <c r="DF25" s="634"/>
      <c r="DG25" s="634"/>
      <c r="DH25" s="634"/>
      <c r="DI25" s="634"/>
      <c r="DJ25" s="634"/>
      <c r="DK25" s="635"/>
      <c r="DL25" s="627">
        <v>2014174</v>
      </c>
      <c r="DM25" s="634"/>
      <c r="DN25" s="634"/>
      <c r="DO25" s="634"/>
      <c r="DP25" s="634"/>
      <c r="DQ25" s="634"/>
      <c r="DR25" s="634"/>
      <c r="DS25" s="634"/>
      <c r="DT25" s="634"/>
      <c r="DU25" s="634"/>
      <c r="DV25" s="635"/>
      <c r="DW25" s="624">
        <v>25.7</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2610</v>
      </c>
      <c r="S26" s="622"/>
      <c r="T26" s="622"/>
      <c r="U26" s="622"/>
      <c r="V26" s="622"/>
      <c r="W26" s="622"/>
      <c r="X26" s="622"/>
      <c r="Y26" s="623"/>
      <c r="Z26" s="659">
        <v>0</v>
      </c>
      <c r="AA26" s="659"/>
      <c r="AB26" s="659"/>
      <c r="AC26" s="659"/>
      <c r="AD26" s="660">
        <v>2610</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1477463</v>
      </c>
      <c r="CS26" s="622"/>
      <c r="CT26" s="622"/>
      <c r="CU26" s="622"/>
      <c r="CV26" s="622"/>
      <c r="CW26" s="622"/>
      <c r="CX26" s="622"/>
      <c r="CY26" s="623"/>
      <c r="CZ26" s="624">
        <v>8.1</v>
      </c>
      <c r="DA26" s="636"/>
      <c r="DB26" s="636"/>
      <c r="DC26" s="637"/>
      <c r="DD26" s="627">
        <v>1386199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28408</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2346348</v>
      </c>
      <c r="BH27" s="622"/>
      <c r="BI27" s="622"/>
      <c r="BJ27" s="622"/>
      <c r="BK27" s="622"/>
      <c r="BL27" s="622"/>
      <c r="BM27" s="622"/>
      <c r="BN27" s="623"/>
      <c r="BO27" s="659">
        <v>100</v>
      </c>
      <c r="BP27" s="659"/>
      <c r="BQ27" s="659"/>
      <c r="BR27" s="659"/>
      <c r="BS27" s="660">
        <v>15672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1994359</v>
      </c>
      <c r="CS27" s="634"/>
      <c r="CT27" s="634"/>
      <c r="CU27" s="634"/>
      <c r="CV27" s="634"/>
      <c r="CW27" s="634"/>
      <c r="CX27" s="634"/>
      <c r="CY27" s="635"/>
      <c r="CZ27" s="624">
        <v>10.9</v>
      </c>
      <c r="DA27" s="636"/>
      <c r="DB27" s="636"/>
      <c r="DC27" s="637"/>
      <c r="DD27" s="627">
        <v>625902</v>
      </c>
      <c r="DE27" s="634"/>
      <c r="DF27" s="634"/>
      <c r="DG27" s="634"/>
      <c r="DH27" s="634"/>
      <c r="DI27" s="634"/>
      <c r="DJ27" s="634"/>
      <c r="DK27" s="635"/>
      <c r="DL27" s="627">
        <v>521572</v>
      </c>
      <c r="DM27" s="634"/>
      <c r="DN27" s="634"/>
      <c r="DO27" s="634"/>
      <c r="DP27" s="634"/>
      <c r="DQ27" s="634"/>
      <c r="DR27" s="634"/>
      <c r="DS27" s="634"/>
      <c r="DT27" s="634"/>
      <c r="DU27" s="634"/>
      <c r="DV27" s="635"/>
      <c r="DW27" s="624">
        <v>6.6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102195</v>
      </c>
      <c r="S28" s="622"/>
      <c r="T28" s="622"/>
      <c r="U28" s="622"/>
      <c r="V28" s="622"/>
      <c r="W28" s="622"/>
      <c r="X28" s="622"/>
      <c r="Y28" s="623"/>
      <c r="Z28" s="659">
        <v>0.5</v>
      </c>
      <c r="AA28" s="659"/>
      <c r="AB28" s="659"/>
      <c r="AC28" s="659"/>
      <c r="AD28" s="660">
        <v>4749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1514427</v>
      </c>
      <c r="CS28" s="622"/>
      <c r="CT28" s="622"/>
      <c r="CU28" s="622"/>
      <c r="CV28" s="622"/>
      <c r="CW28" s="622"/>
      <c r="CX28" s="622"/>
      <c r="CY28" s="623"/>
      <c r="CZ28" s="624">
        <v>8.3000000000000007</v>
      </c>
      <c r="DA28" s="636"/>
      <c r="DB28" s="636"/>
      <c r="DC28" s="637"/>
      <c r="DD28" s="627">
        <v>1471229</v>
      </c>
      <c r="DE28" s="622"/>
      <c r="DF28" s="622"/>
      <c r="DG28" s="622"/>
      <c r="DH28" s="622"/>
      <c r="DI28" s="622"/>
      <c r="DJ28" s="622"/>
      <c r="DK28" s="623"/>
      <c r="DL28" s="627">
        <v>1457631</v>
      </c>
      <c r="DM28" s="622"/>
      <c r="DN28" s="622"/>
      <c r="DO28" s="622"/>
      <c r="DP28" s="622"/>
      <c r="DQ28" s="622"/>
      <c r="DR28" s="622"/>
      <c r="DS28" s="622"/>
      <c r="DT28" s="622"/>
      <c r="DU28" s="622"/>
      <c r="DV28" s="623"/>
      <c r="DW28" s="624">
        <v>18.600000000000001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12532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1514427</v>
      </c>
      <c r="CS29" s="634"/>
      <c r="CT29" s="634"/>
      <c r="CU29" s="634"/>
      <c r="CV29" s="634"/>
      <c r="CW29" s="634"/>
      <c r="CX29" s="634"/>
      <c r="CY29" s="635"/>
      <c r="CZ29" s="624">
        <v>8.3000000000000007</v>
      </c>
      <c r="DA29" s="636"/>
      <c r="DB29" s="636"/>
      <c r="DC29" s="637"/>
      <c r="DD29" s="627">
        <v>1471229</v>
      </c>
      <c r="DE29" s="634"/>
      <c r="DF29" s="634"/>
      <c r="DG29" s="634"/>
      <c r="DH29" s="634"/>
      <c r="DI29" s="634"/>
      <c r="DJ29" s="634"/>
      <c r="DK29" s="635"/>
      <c r="DL29" s="627">
        <v>1457631</v>
      </c>
      <c r="DM29" s="634"/>
      <c r="DN29" s="634"/>
      <c r="DO29" s="634"/>
      <c r="DP29" s="634"/>
      <c r="DQ29" s="634"/>
      <c r="DR29" s="634"/>
      <c r="DS29" s="634"/>
      <c r="DT29" s="634"/>
      <c r="DU29" s="634"/>
      <c r="DV29" s="635"/>
      <c r="DW29" s="624">
        <v>18.600000000000001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1909973</v>
      </c>
      <c r="S30" s="622"/>
      <c r="T30" s="622"/>
      <c r="U30" s="622"/>
      <c r="V30" s="622"/>
      <c r="W30" s="622"/>
      <c r="X30" s="622"/>
      <c r="Y30" s="623"/>
      <c r="Z30" s="659">
        <v>9.9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1467657</v>
      </c>
      <c r="CS30" s="622"/>
      <c r="CT30" s="622"/>
      <c r="CU30" s="622"/>
      <c r="CV30" s="622"/>
      <c r="CW30" s="622"/>
      <c r="CX30" s="622"/>
      <c r="CY30" s="623"/>
      <c r="CZ30" s="624">
        <v>8</v>
      </c>
      <c r="DA30" s="636"/>
      <c r="DB30" s="636"/>
      <c r="DC30" s="637"/>
      <c r="DD30" s="627">
        <v>1424459</v>
      </c>
      <c r="DE30" s="622"/>
      <c r="DF30" s="622"/>
      <c r="DG30" s="622"/>
      <c r="DH30" s="622"/>
      <c r="DI30" s="622"/>
      <c r="DJ30" s="622"/>
      <c r="DK30" s="623"/>
      <c r="DL30" s="627">
        <v>1410861</v>
      </c>
      <c r="DM30" s="622"/>
      <c r="DN30" s="622"/>
      <c r="DO30" s="622"/>
      <c r="DP30" s="622"/>
      <c r="DQ30" s="622"/>
      <c r="DR30" s="622"/>
      <c r="DS30" s="622"/>
      <c r="DT30" s="622"/>
      <c r="DU30" s="622"/>
      <c r="DV30" s="623"/>
      <c r="DW30" s="624">
        <v>18</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v>756</v>
      </c>
      <c r="S31" s="622"/>
      <c r="T31" s="622"/>
      <c r="U31" s="622"/>
      <c r="V31" s="622"/>
      <c r="W31" s="622"/>
      <c r="X31" s="622"/>
      <c r="Y31" s="623"/>
      <c r="Z31" s="659">
        <v>0</v>
      </c>
      <c r="AA31" s="659"/>
      <c r="AB31" s="659"/>
      <c r="AC31" s="659"/>
      <c r="AD31" s="660">
        <v>756</v>
      </c>
      <c r="AE31" s="660"/>
      <c r="AF31" s="660"/>
      <c r="AG31" s="660"/>
      <c r="AH31" s="660"/>
      <c r="AI31" s="660"/>
      <c r="AJ31" s="660"/>
      <c r="AK31" s="660"/>
      <c r="AL31" s="624">
        <v>0</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99.2</v>
      </c>
      <c r="BH31" s="684"/>
      <c r="BI31" s="684"/>
      <c r="BJ31" s="684"/>
      <c r="BK31" s="684"/>
      <c r="BL31" s="684"/>
      <c r="BM31" s="685">
        <v>93.6</v>
      </c>
      <c r="BN31" s="684"/>
      <c r="BO31" s="684"/>
      <c r="BP31" s="684"/>
      <c r="BQ31" s="686"/>
      <c r="BR31" s="683">
        <v>99.1</v>
      </c>
      <c r="BS31" s="684"/>
      <c r="BT31" s="684"/>
      <c r="BU31" s="684"/>
      <c r="BV31" s="684"/>
      <c r="BW31" s="684"/>
      <c r="BX31" s="685">
        <v>93.8</v>
      </c>
      <c r="BY31" s="684"/>
      <c r="BZ31" s="684"/>
      <c r="CA31" s="684"/>
      <c r="CB31" s="686"/>
      <c r="CD31" s="642"/>
      <c r="CE31" s="643"/>
      <c r="CF31" s="618" t="s">
        <v>301</v>
      </c>
      <c r="CG31" s="619"/>
      <c r="CH31" s="619"/>
      <c r="CI31" s="619"/>
      <c r="CJ31" s="619"/>
      <c r="CK31" s="619"/>
      <c r="CL31" s="619"/>
      <c r="CM31" s="619"/>
      <c r="CN31" s="619"/>
      <c r="CO31" s="619"/>
      <c r="CP31" s="619"/>
      <c r="CQ31" s="620"/>
      <c r="CR31" s="621">
        <v>46770</v>
      </c>
      <c r="CS31" s="634"/>
      <c r="CT31" s="634"/>
      <c r="CU31" s="634"/>
      <c r="CV31" s="634"/>
      <c r="CW31" s="634"/>
      <c r="CX31" s="634"/>
      <c r="CY31" s="635"/>
      <c r="CZ31" s="624">
        <v>0.3</v>
      </c>
      <c r="DA31" s="636"/>
      <c r="DB31" s="636"/>
      <c r="DC31" s="637"/>
      <c r="DD31" s="627">
        <v>46770</v>
      </c>
      <c r="DE31" s="634"/>
      <c r="DF31" s="634"/>
      <c r="DG31" s="634"/>
      <c r="DH31" s="634"/>
      <c r="DI31" s="634"/>
      <c r="DJ31" s="634"/>
      <c r="DK31" s="635"/>
      <c r="DL31" s="627">
        <v>46770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955050</v>
      </c>
      <c r="S32" s="622"/>
      <c r="T32" s="622"/>
      <c r="U32" s="622"/>
      <c r="V32" s="622"/>
      <c r="W32" s="622"/>
      <c r="X32" s="622"/>
      <c r="Y32" s="623"/>
      <c r="Z32" s="659">
        <v>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99.5</v>
      </c>
      <c r="BH32" s="634"/>
      <c r="BI32" s="634"/>
      <c r="BJ32" s="634"/>
      <c r="BK32" s="634"/>
      <c r="BL32" s="634"/>
      <c r="BM32" s="625">
        <v>97.4</v>
      </c>
      <c r="BN32" s="634"/>
      <c r="BO32" s="634"/>
      <c r="BP32" s="634"/>
      <c r="BQ32" s="657"/>
      <c r="BR32" s="692">
        <v>99.4</v>
      </c>
      <c r="BS32" s="634"/>
      <c r="BT32" s="634"/>
      <c r="BU32" s="634"/>
      <c r="BV32" s="634"/>
      <c r="BW32" s="634"/>
      <c r="BX32" s="625">
        <v>97.4</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66433</v>
      </c>
      <c r="S33" s="622"/>
      <c r="T33" s="622"/>
      <c r="U33" s="622"/>
      <c r="V33" s="622"/>
      <c r="W33" s="622"/>
      <c r="X33" s="622"/>
      <c r="Y33" s="623"/>
      <c r="Z33" s="659">
        <v>0.3</v>
      </c>
      <c r="AA33" s="659"/>
      <c r="AB33" s="659"/>
      <c r="AC33" s="659"/>
      <c r="AD33" s="660">
        <v>13107</v>
      </c>
      <c r="AE33" s="660"/>
      <c r="AF33" s="660"/>
      <c r="AG33" s="660"/>
      <c r="AH33" s="660"/>
      <c r="AI33" s="660"/>
      <c r="AJ33" s="660"/>
      <c r="AK33" s="660"/>
      <c r="AL33" s="624">
        <v>0.2</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98.8</v>
      </c>
      <c r="BH33" s="606"/>
      <c r="BI33" s="606"/>
      <c r="BJ33" s="606"/>
      <c r="BK33" s="606"/>
      <c r="BL33" s="606"/>
      <c r="BM33" s="652">
        <v>89.7</v>
      </c>
      <c r="BN33" s="606"/>
      <c r="BO33" s="606"/>
      <c r="BP33" s="606"/>
      <c r="BQ33" s="669"/>
      <c r="BR33" s="682">
        <v>98.8</v>
      </c>
      <c r="BS33" s="606"/>
      <c r="BT33" s="606"/>
      <c r="BU33" s="606"/>
      <c r="BV33" s="606"/>
      <c r="BW33" s="606"/>
      <c r="BX33" s="652">
        <v>90</v>
      </c>
      <c r="BY33" s="606"/>
      <c r="BZ33" s="606"/>
      <c r="CA33" s="606"/>
      <c r="CB33" s="669"/>
      <c r="CD33" s="618" t="s">
        <v>308</v>
      </c>
      <c r="CE33" s="619"/>
      <c r="CF33" s="619"/>
      <c r="CG33" s="619"/>
      <c r="CH33" s="619"/>
      <c r="CI33" s="619"/>
      <c r="CJ33" s="619"/>
      <c r="CK33" s="619"/>
      <c r="CL33" s="619"/>
      <c r="CM33" s="619"/>
      <c r="CN33" s="619"/>
      <c r="CO33" s="619"/>
      <c r="CP33" s="619"/>
      <c r="CQ33" s="620"/>
      <c r="CR33" s="621">
        <v>9931839</v>
      </c>
      <c r="CS33" s="634"/>
      <c r="CT33" s="634"/>
      <c r="CU33" s="634"/>
      <c r="CV33" s="634"/>
      <c r="CW33" s="634"/>
      <c r="CX33" s="634"/>
      <c r="CY33" s="635"/>
      <c r="CZ33" s="624">
        <v>54.2</v>
      </c>
      <c r="DA33" s="636"/>
      <c r="DB33" s="636"/>
      <c r="DC33" s="637"/>
      <c r="DD33" s="627">
        <v>7084463</v>
      </c>
      <c r="DE33" s="634"/>
      <c r="DF33" s="634"/>
      <c r="DG33" s="634"/>
      <c r="DH33" s="634"/>
      <c r="DI33" s="634"/>
      <c r="DJ33" s="634"/>
      <c r="DK33" s="635"/>
      <c r="DL33" s="627">
        <v>3149545</v>
      </c>
      <c r="DM33" s="634"/>
      <c r="DN33" s="634"/>
      <c r="DO33" s="634"/>
      <c r="DP33" s="634"/>
      <c r="DQ33" s="634"/>
      <c r="DR33" s="634"/>
      <c r="DS33" s="634"/>
      <c r="DT33" s="634"/>
      <c r="DU33" s="634"/>
      <c r="DV33" s="635"/>
      <c r="DW33" s="624">
        <v>40.1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2360657</v>
      </c>
      <c r="S34" s="622"/>
      <c r="T34" s="622"/>
      <c r="U34" s="622"/>
      <c r="V34" s="622"/>
      <c r="W34" s="622"/>
      <c r="X34" s="622"/>
      <c r="Y34" s="623"/>
      <c r="Z34" s="659">
        <v>12.3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2341626</v>
      </c>
      <c r="CS34" s="622"/>
      <c r="CT34" s="622"/>
      <c r="CU34" s="622"/>
      <c r="CV34" s="622"/>
      <c r="CW34" s="622"/>
      <c r="CX34" s="622"/>
      <c r="CY34" s="623"/>
      <c r="CZ34" s="624">
        <v>12.8</v>
      </c>
      <c r="DA34" s="636"/>
      <c r="DB34" s="636"/>
      <c r="DC34" s="637"/>
      <c r="DD34" s="627">
        <v>1315056</v>
      </c>
      <c r="DE34" s="622"/>
      <c r="DF34" s="622"/>
      <c r="DG34" s="622"/>
      <c r="DH34" s="622"/>
      <c r="DI34" s="622"/>
      <c r="DJ34" s="622"/>
      <c r="DK34" s="623"/>
      <c r="DL34" s="627">
        <v>925264</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2539481</v>
      </c>
      <c r="S35" s="622"/>
      <c r="T35" s="622"/>
      <c r="U35" s="622"/>
      <c r="V35" s="622"/>
      <c r="W35" s="622"/>
      <c r="X35" s="622"/>
      <c r="Y35" s="623"/>
      <c r="Z35" s="659">
        <v>13.2</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791561</v>
      </c>
      <c r="CS35" s="634"/>
      <c r="CT35" s="634"/>
      <c r="CU35" s="634"/>
      <c r="CV35" s="634"/>
      <c r="CW35" s="634"/>
      <c r="CX35" s="634"/>
      <c r="CY35" s="635"/>
      <c r="CZ35" s="624">
        <v>4.3</v>
      </c>
      <c r="DA35" s="636"/>
      <c r="DB35" s="636"/>
      <c r="DC35" s="637"/>
      <c r="DD35" s="627">
        <v>599617</v>
      </c>
      <c r="DE35" s="634"/>
      <c r="DF35" s="634"/>
      <c r="DG35" s="634"/>
      <c r="DH35" s="634"/>
      <c r="DI35" s="634"/>
      <c r="DJ35" s="634"/>
      <c r="DK35" s="635"/>
      <c r="DL35" s="627">
        <v>407645</v>
      </c>
      <c r="DM35" s="634"/>
      <c r="DN35" s="634"/>
      <c r="DO35" s="634"/>
      <c r="DP35" s="634"/>
      <c r="DQ35" s="634"/>
      <c r="DR35" s="634"/>
      <c r="DS35" s="634"/>
      <c r="DT35" s="634"/>
      <c r="DU35" s="634"/>
      <c r="DV35" s="635"/>
      <c r="DW35" s="624">
        <v>5.2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628456</v>
      </c>
      <c r="S36" s="622"/>
      <c r="T36" s="622"/>
      <c r="U36" s="622"/>
      <c r="V36" s="622"/>
      <c r="W36" s="622"/>
      <c r="X36" s="622"/>
      <c r="Y36" s="623"/>
      <c r="Z36" s="659">
        <v>3.3</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1834073</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43641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2685053</v>
      </c>
      <c r="CS36" s="622"/>
      <c r="CT36" s="622"/>
      <c r="CU36" s="622"/>
      <c r="CV36" s="622"/>
      <c r="CW36" s="622"/>
      <c r="CX36" s="622"/>
      <c r="CY36" s="623"/>
      <c r="CZ36" s="624">
        <v>14.6</v>
      </c>
      <c r="DA36" s="636"/>
      <c r="DB36" s="636"/>
      <c r="DC36" s="637"/>
      <c r="DD36" s="627">
        <v>1610080</v>
      </c>
      <c r="DE36" s="622"/>
      <c r="DF36" s="622"/>
      <c r="DG36" s="622"/>
      <c r="DH36" s="622"/>
      <c r="DI36" s="622"/>
      <c r="DJ36" s="622"/>
      <c r="DK36" s="623"/>
      <c r="DL36" s="627">
        <v>902572</v>
      </c>
      <c r="DM36" s="622"/>
      <c r="DN36" s="622"/>
      <c r="DO36" s="622"/>
      <c r="DP36" s="622"/>
      <c r="DQ36" s="622"/>
      <c r="DR36" s="622"/>
      <c r="DS36" s="622"/>
      <c r="DT36" s="622"/>
      <c r="DU36" s="622"/>
      <c r="DV36" s="623"/>
      <c r="DW36" s="624">
        <v>11.5</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536547</v>
      </c>
      <c r="S37" s="622"/>
      <c r="T37" s="622"/>
      <c r="U37" s="622"/>
      <c r="V37" s="622"/>
      <c r="W37" s="622"/>
      <c r="X37" s="622"/>
      <c r="Y37" s="623"/>
      <c r="Z37" s="659">
        <v>2.8</v>
      </c>
      <c r="AA37" s="659"/>
      <c r="AB37" s="659"/>
      <c r="AC37" s="659"/>
      <c r="AD37" s="660" t="s">
        <v>122</v>
      </c>
      <c r="AE37" s="660"/>
      <c r="AF37" s="660"/>
      <c r="AG37" s="660"/>
      <c r="AH37" s="660"/>
      <c r="AI37" s="660"/>
      <c r="AJ37" s="660"/>
      <c r="AK37" s="660"/>
      <c r="AL37" s="624" t="s">
        <v>122</v>
      </c>
      <c r="AM37" s="625"/>
      <c r="AN37" s="625"/>
      <c r="AO37" s="661"/>
      <c r="AQ37" s="654" t="s">
        <v>320</v>
      </c>
      <c r="AR37" s="655"/>
      <c r="AS37" s="655"/>
      <c r="AT37" s="655"/>
      <c r="AU37" s="655"/>
      <c r="AV37" s="655"/>
      <c r="AW37" s="655"/>
      <c r="AX37" s="655"/>
      <c r="AY37" s="656"/>
      <c r="AZ37" s="621">
        <v>439827</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32169</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274239</v>
      </c>
      <c r="CS37" s="634"/>
      <c r="CT37" s="634"/>
      <c r="CU37" s="634"/>
      <c r="CV37" s="634"/>
      <c r="CW37" s="634"/>
      <c r="CX37" s="634"/>
      <c r="CY37" s="635"/>
      <c r="CZ37" s="624">
        <v>1.5</v>
      </c>
      <c r="DA37" s="636"/>
      <c r="DB37" s="636"/>
      <c r="DC37" s="637"/>
      <c r="DD37" s="627">
        <v>265905</v>
      </c>
      <c r="DE37" s="634"/>
      <c r="DF37" s="634"/>
      <c r="DG37" s="634"/>
      <c r="DH37" s="634"/>
      <c r="DI37" s="634"/>
      <c r="DJ37" s="634"/>
      <c r="DK37" s="635"/>
      <c r="DL37" s="627">
        <v>231888</v>
      </c>
      <c r="DM37" s="634"/>
      <c r="DN37" s="634"/>
      <c r="DO37" s="634"/>
      <c r="DP37" s="634"/>
      <c r="DQ37" s="634"/>
      <c r="DR37" s="634"/>
      <c r="DS37" s="634"/>
      <c r="DT37" s="634"/>
      <c r="DU37" s="634"/>
      <c r="DV37" s="635"/>
      <c r="DW37" s="624">
        <v>3</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1469600</v>
      </c>
      <c r="S38" s="622"/>
      <c r="T38" s="622"/>
      <c r="U38" s="622"/>
      <c r="V38" s="622"/>
      <c r="W38" s="622"/>
      <c r="X38" s="622"/>
      <c r="Y38" s="623"/>
      <c r="Z38" s="659">
        <v>7.6</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245251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2894</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1132208</v>
      </c>
      <c r="CS38" s="622"/>
      <c r="CT38" s="622"/>
      <c r="CU38" s="622"/>
      <c r="CV38" s="622"/>
      <c r="CW38" s="622"/>
      <c r="CX38" s="622"/>
      <c r="CY38" s="623"/>
      <c r="CZ38" s="624">
        <v>6.2</v>
      </c>
      <c r="DA38" s="636"/>
      <c r="DB38" s="636"/>
      <c r="DC38" s="637"/>
      <c r="DD38" s="627">
        <v>953609</v>
      </c>
      <c r="DE38" s="622"/>
      <c r="DF38" s="622"/>
      <c r="DG38" s="622"/>
      <c r="DH38" s="622"/>
      <c r="DI38" s="622"/>
      <c r="DJ38" s="622"/>
      <c r="DK38" s="623"/>
      <c r="DL38" s="627">
        <v>914064</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16787</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4542</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2615291</v>
      </c>
      <c r="CS39" s="634"/>
      <c r="CT39" s="634"/>
      <c r="CU39" s="634"/>
      <c r="CV39" s="634"/>
      <c r="CW39" s="634"/>
      <c r="CX39" s="634"/>
      <c r="CY39" s="635"/>
      <c r="CZ39" s="624">
        <v>14.3</v>
      </c>
      <c r="DA39" s="636"/>
      <c r="DB39" s="636"/>
      <c r="DC39" s="637"/>
      <c r="DD39" s="627">
        <v>2606101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20100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366100</v>
      </c>
      <c r="CS40" s="622"/>
      <c r="CT40" s="622"/>
      <c r="CU40" s="622"/>
      <c r="CV40" s="622"/>
      <c r="CW40" s="622"/>
      <c r="CX40" s="622"/>
      <c r="CY40" s="623"/>
      <c r="CZ40" s="624">
        <v>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19212419</v>
      </c>
      <c r="S41" s="646"/>
      <c r="T41" s="646"/>
      <c r="U41" s="646"/>
      <c r="V41" s="646"/>
      <c r="W41" s="646"/>
      <c r="X41" s="646"/>
      <c r="Y41" s="649"/>
      <c r="Z41" s="650">
        <v>100</v>
      </c>
      <c r="AA41" s="650"/>
      <c r="AB41" s="650"/>
      <c r="AC41" s="650"/>
      <c r="AD41" s="651">
        <v>7827792</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228608</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903600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2344495</v>
      </c>
      <c r="CS42" s="634"/>
      <c r="CT42" s="634"/>
      <c r="CU42" s="634"/>
      <c r="CV42" s="634"/>
      <c r="CW42" s="634"/>
      <c r="CX42" s="634"/>
      <c r="CY42" s="635"/>
      <c r="CZ42" s="624">
        <v>12.8</v>
      </c>
      <c r="DA42" s="636"/>
      <c r="DB42" s="636"/>
      <c r="DC42" s="637"/>
      <c r="DD42" s="627">
        <v>290876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58695</v>
      </c>
      <c r="CS43" s="634"/>
      <c r="CT43" s="634"/>
      <c r="CU43" s="634"/>
      <c r="CV43" s="634"/>
      <c r="CW43" s="634"/>
      <c r="CX43" s="634"/>
      <c r="CY43" s="635"/>
      <c r="CZ43" s="624">
        <v>0.3</v>
      </c>
      <c r="DA43" s="636"/>
      <c r="DB43" s="636"/>
      <c r="DC43" s="637"/>
      <c r="DD43" s="627">
        <v>58695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2323869</v>
      </c>
      <c r="CS44" s="622"/>
      <c r="CT44" s="622"/>
      <c r="CU44" s="622"/>
      <c r="CV44" s="622"/>
      <c r="CW44" s="622"/>
      <c r="CX44" s="622"/>
      <c r="CY44" s="623"/>
      <c r="CZ44" s="624">
        <v>12.7</v>
      </c>
      <c r="DA44" s="625"/>
      <c r="DB44" s="625"/>
      <c r="DC44" s="626"/>
      <c r="DD44" s="627">
        <v>276450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703450</v>
      </c>
      <c r="CS45" s="634"/>
      <c r="CT45" s="634"/>
      <c r="CU45" s="634"/>
      <c r="CV45" s="634"/>
      <c r="CW45" s="634"/>
      <c r="CX45" s="634"/>
      <c r="CY45" s="635"/>
      <c r="CZ45" s="624">
        <v>3.8</v>
      </c>
      <c r="DA45" s="636"/>
      <c r="DB45" s="636"/>
      <c r="DC45" s="637"/>
      <c r="DD45" s="627">
        <v>17531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1507429</v>
      </c>
      <c r="CS46" s="622"/>
      <c r="CT46" s="622"/>
      <c r="CU46" s="622"/>
      <c r="CV46" s="622"/>
      <c r="CW46" s="622"/>
      <c r="CX46" s="622"/>
      <c r="CY46" s="623"/>
      <c r="CZ46" s="624">
        <v>8.1999999999999993</v>
      </c>
      <c r="DA46" s="625"/>
      <c r="DB46" s="625"/>
      <c r="DC46" s="626"/>
      <c r="DD46" s="627">
        <v>252429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20626</v>
      </c>
      <c r="CS47" s="634"/>
      <c r="CT47" s="634"/>
      <c r="CU47" s="634"/>
      <c r="CV47" s="634"/>
      <c r="CW47" s="634"/>
      <c r="CX47" s="634"/>
      <c r="CY47" s="635"/>
      <c r="CZ47" s="624">
        <v>0.1</v>
      </c>
      <c r="DA47" s="636"/>
      <c r="DB47" s="636"/>
      <c r="DC47" s="637"/>
      <c r="DD47" s="627">
        <v>14426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18335656</v>
      </c>
      <c r="CS49" s="606"/>
      <c r="CT49" s="606"/>
      <c r="CU49" s="606"/>
      <c r="CV49" s="606"/>
      <c r="CW49" s="606"/>
      <c r="CX49" s="606"/>
      <c r="CY49" s="607"/>
      <c r="CZ49" s="608">
        <v>100</v>
      </c>
      <c r="DA49" s="609"/>
      <c r="DB49" s="609"/>
      <c r="DC49" s="610"/>
      <c r="DD49" s="611">
        <v>11892429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DJ47/NMED9TzZX5NqO0Vm/X8L1sq3tufGJFXQtZU7CyVNoezf0JJx0d1KPUPWvCnLtcGF0Q5Z9ZYEUflEvsAA==" saltValue="lMsnjrIL9fhFkR2HlLYR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19212</v>
      </c>
      <c r="R7" s="1103"/>
      <c r="S7" s="1103"/>
      <c r="T7" s="1103"/>
      <c r="U7" s="1103"/>
      <c r="V7" s="1103">
        <v>18336</v>
      </c>
      <c r="W7" s="1103"/>
      <c r="X7" s="1103"/>
      <c r="Y7" s="1103"/>
      <c r="Z7" s="1103"/>
      <c r="AA7" s="1103">
        <v>877</v>
      </c>
      <c r="AB7" s="1103"/>
      <c r="AC7" s="1103"/>
      <c r="AD7" s="1103"/>
      <c r="AE7" s="1104"/>
      <c r="AF7" s="1105">
        <v>857</v>
      </c>
      <c r="AG7" s="1106"/>
      <c r="AH7" s="1106"/>
      <c r="AI7" s="1106"/>
      <c r="AJ7" s="1107"/>
      <c r="AK7" s="1108">
        <v>2539</v>
      </c>
      <c r="AL7" s="1109"/>
      <c r="AM7" s="1109"/>
      <c r="AN7" s="1109"/>
      <c r="AO7" s="1109"/>
      <c r="AP7" s="1109">
        <v>13556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557</v>
      </c>
      <c r="BS7" s="1099" t="s">
        <v>558</v>
      </c>
      <c r="BT7" s="1100"/>
      <c r="BU7" s="1100"/>
      <c r="BV7" s="1100"/>
      <c r="BW7" s="1100"/>
      <c r="BX7" s="1100"/>
      <c r="BY7" s="1100"/>
      <c r="BZ7" s="1100"/>
      <c r="CA7" s="1100"/>
      <c r="CB7" s="1100"/>
      <c r="CC7" s="1100"/>
      <c r="CD7" s="1100"/>
      <c r="CE7" s="1100"/>
      <c r="CF7" s="1100"/>
      <c r="CG7" s="1112"/>
      <c r="CH7" s="1096">
        <v>0</v>
      </c>
      <c r="CI7" s="1097"/>
      <c r="CJ7" s="1097"/>
      <c r="CK7" s="1097"/>
      <c r="CL7" s="1098"/>
      <c r="CM7" s="1096">
        <v>6</v>
      </c>
      <c r="CN7" s="1097"/>
      <c r="CO7" s="1097"/>
      <c r="CP7" s="1097"/>
      <c r="CQ7" s="1098"/>
      <c r="CR7" s="1096">
        <v>10</v>
      </c>
      <c r="CS7" s="1097"/>
      <c r="CT7" s="1097"/>
      <c r="CU7" s="1097"/>
      <c r="CV7" s="1098"/>
      <c r="CW7" s="1096">
        <v>39</v>
      </c>
      <c r="CX7" s="1097"/>
      <c r="CY7" s="1097"/>
      <c r="CZ7" s="1097"/>
      <c r="DA7" s="1098"/>
      <c r="DB7" s="1096" t="s">
        <v>547</v>
      </c>
      <c r="DC7" s="1097"/>
      <c r="DD7" s="1097"/>
      <c r="DE7" s="1097"/>
      <c r="DF7" s="1098"/>
      <c r="DG7" s="1096" t="s">
        <v>487</v>
      </c>
      <c r="DH7" s="1097"/>
      <c r="DI7" s="1097"/>
      <c r="DJ7" s="1097"/>
      <c r="DK7" s="1098"/>
      <c r="DL7" s="1096">
        <v>30</v>
      </c>
      <c r="DM7" s="1097"/>
      <c r="DN7" s="1097"/>
      <c r="DO7" s="1097"/>
      <c r="DP7" s="1098"/>
      <c r="DQ7" s="1096">
        <v>30</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0</v>
      </c>
      <c r="CI8" s="990"/>
      <c r="CJ8" s="990"/>
      <c r="CK8" s="990"/>
      <c r="CL8" s="991"/>
      <c r="CM8" s="989">
        <v>30</v>
      </c>
      <c r="CN8" s="990"/>
      <c r="CO8" s="990"/>
      <c r="CP8" s="990"/>
      <c r="CQ8" s="991"/>
      <c r="CR8" s="989">
        <v>10</v>
      </c>
      <c r="CS8" s="990"/>
      <c r="CT8" s="990"/>
      <c r="CU8" s="990"/>
      <c r="CV8" s="991"/>
      <c r="CW8" s="989">
        <v>1</v>
      </c>
      <c r="CX8" s="990"/>
      <c r="CY8" s="990"/>
      <c r="CZ8" s="990"/>
      <c r="DA8" s="991"/>
      <c r="DB8" s="989" t="s">
        <v>487</v>
      </c>
      <c r="DC8" s="990"/>
      <c r="DD8" s="990"/>
      <c r="DE8" s="990"/>
      <c r="DF8" s="991"/>
      <c r="DG8" s="989" t="s">
        <v>487</v>
      </c>
      <c r="DH8" s="990"/>
      <c r="DI8" s="990"/>
      <c r="DJ8" s="990"/>
      <c r="DK8" s="991"/>
      <c r="DL8" s="989" t="s">
        <v>487</v>
      </c>
      <c r="DM8" s="990"/>
      <c r="DN8" s="990"/>
      <c r="DO8" s="990"/>
      <c r="DP8" s="991"/>
      <c r="DQ8" s="989" t="s">
        <v>487</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t="s">
        <v>557</v>
      </c>
      <c r="BS9" s="992" t="s">
        <v>560</v>
      </c>
      <c r="BT9" s="993"/>
      <c r="BU9" s="993"/>
      <c r="BV9" s="993"/>
      <c r="BW9" s="993"/>
      <c r="BX9" s="993"/>
      <c r="BY9" s="993"/>
      <c r="BZ9" s="993"/>
      <c r="CA9" s="993"/>
      <c r="CB9" s="993"/>
      <c r="CC9" s="993"/>
      <c r="CD9" s="993"/>
      <c r="CE9" s="993"/>
      <c r="CF9" s="993"/>
      <c r="CG9" s="1014"/>
      <c r="CH9" s="989">
        <v>0</v>
      </c>
      <c r="CI9" s="990"/>
      <c r="CJ9" s="990"/>
      <c r="CK9" s="990"/>
      <c r="CL9" s="991"/>
      <c r="CM9" s="989">
        <v>444</v>
      </c>
      <c r="CN9" s="990"/>
      <c r="CO9" s="990"/>
      <c r="CP9" s="990"/>
      <c r="CQ9" s="991"/>
      <c r="CR9" s="989">
        <v>5</v>
      </c>
      <c r="CS9" s="990"/>
      <c r="CT9" s="990"/>
      <c r="CU9" s="990"/>
      <c r="CV9" s="991"/>
      <c r="CW9" s="989" t="s">
        <v>487</v>
      </c>
      <c r="CX9" s="990"/>
      <c r="CY9" s="990"/>
      <c r="CZ9" s="990"/>
      <c r="DA9" s="991"/>
      <c r="DB9" s="989" t="s">
        <v>487</v>
      </c>
      <c r="DC9" s="990"/>
      <c r="DD9" s="990"/>
      <c r="DE9" s="990"/>
      <c r="DF9" s="991"/>
      <c r="DG9" s="989" t="s">
        <v>487</v>
      </c>
      <c r="DH9" s="990"/>
      <c r="DI9" s="990"/>
      <c r="DJ9" s="990"/>
      <c r="DK9" s="991"/>
      <c r="DL9" s="989" t="s">
        <v>487</v>
      </c>
      <c r="DM9" s="990"/>
      <c r="DN9" s="990"/>
      <c r="DO9" s="990"/>
      <c r="DP9" s="991"/>
      <c r="DQ9" s="989" t="s">
        <v>487</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19212</v>
      </c>
      <c r="R23" s="1061"/>
      <c r="S23" s="1061"/>
      <c r="T23" s="1061"/>
      <c r="U23" s="1061"/>
      <c r="V23" s="1061">
        <v>18336</v>
      </c>
      <c r="W23" s="1061"/>
      <c r="X23" s="1061"/>
      <c r="Y23" s="1061"/>
      <c r="Z23" s="1061"/>
      <c r="AA23" s="1061">
        <v>877</v>
      </c>
      <c r="AB23" s="1061"/>
      <c r="AC23" s="1061"/>
      <c r="AD23" s="1061"/>
      <c r="AE23" s="1068"/>
      <c r="AF23" s="1069">
        <v>857</v>
      </c>
      <c r="AG23" s="1061"/>
      <c r="AH23" s="1061"/>
      <c r="AI23" s="1061"/>
      <c r="AJ23" s="1070"/>
      <c r="AK23" s="1071"/>
      <c r="AL23" s="1072"/>
      <c r="AM23" s="1072"/>
      <c r="AN23" s="1072"/>
      <c r="AO23" s="1072"/>
      <c r="AP23" s="1061">
        <v>13556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2719</v>
      </c>
      <c r="R28" s="1051"/>
      <c r="S28" s="1051"/>
      <c r="T28" s="1051"/>
      <c r="U28" s="1051"/>
      <c r="V28" s="1051">
        <v>2675</v>
      </c>
      <c r="W28" s="1051"/>
      <c r="X28" s="1051"/>
      <c r="Y28" s="1051"/>
      <c r="Z28" s="1051"/>
      <c r="AA28" s="1051">
        <v>44</v>
      </c>
      <c r="AB28" s="1051"/>
      <c r="AC28" s="1051"/>
      <c r="AD28" s="1051"/>
      <c r="AE28" s="1052"/>
      <c r="AF28" s="1053">
        <v>44</v>
      </c>
      <c r="AG28" s="1051"/>
      <c r="AH28" s="1051"/>
      <c r="AI28" s="1051"/>
      <c r="AJ28" s="1054"/>
      <c r="AK28" s="1042">
        <v>283</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3126</v>
      </c>
      <c r="R29" s="1039"/>
      <c r="S29" s="1039"/>
      <c r="T29" s="1039"/>
      <c r="U29" s="1039"/>
      <c r="V29" s="1039">
        <v>3047</v>
      </c>
      <c r="W29" s="1039"/>
      <c r="X29" s="1039"/>
      <c r="Y29" s="1039"/>
      <c r="Z29" s="1039"/>
      <c r="AA29" s="1039">
        <v>80</v>
      </c>
      <c r="AB29" s="1039"/>
      <c r="AC29" s="1039"/>
      <c r="AD29" s="1039"/>
      <c r="AE29" s="1040"/>
      <c r="AF29" s="1035">
        <v>80</v>
      </c>
      <c r="AG29" s="1036"/>
      <c r="AH29" s="1036"/>
      <c r="AI29" s="1036"/>
      <c r="AJ29" s="1037"/>
      <c r="AK29" s="980">
        <v>453</v>
      </c>
      <c r="AL29" s="971"/>
      <c r="AM29" s="971"/>
      <c r="AN29" s="971"/>
      <c r="AO29" s="971"/>
      <c r="AP29" s="971" t="s">
        <v>547</v>
      </c>
      <c r="AQ29" s="971"/>
      <c r="AR29" s="971"/>
      <c r="AS29" s="971"/>
      <c r="AT29" s="971"/>
      <c r="AU29" s="971" t="s">
        <v>547</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404</v>
      </c>
      <c r="R30" s="1039"/>
      <c r="S30" s="1039"/>
      <c r="T30" s="1039"/>
      <c r="U30" s="1039"/>
      <c r="V30" s="1039">
        <v>393</v>
      </c>
      <c r="W30" s="1039"/>
      <c r="X30" s="1039"/>
      <c r="Y30" s="1039"/>
      <c r="Z30" s="1039"/>
      <c r="AA30" s="1039">
        <v>10</v>
      </c>
      <c r="AB30" s="1039"/>
      <c r="AC30" s="1039"/>
      <c r="AD30" s="1039"/>
      <c r="AE30" s="1040"/>
      <c r="AF30" s="1035">
        <v>10</v>
      </c>
      <c r="AG30" s="1036"/>
      <c r="AH30" s="1036"/>
      <c r="AI30" s="1036"/>
      <c r="AJ30" s="1037"/>
      <c r="AK30" s="980">
        <v>101</v>
      </c>
      <c r="AL30" s="971"/>
      <c r="AM30" s="971"/>
      <c r="AN30" s="971"/>
      <c r="AO30" s="971"/>
      <c r="AP30" s="971" t="s">
        <v>547</v>
      </c>
      <c r="AQ30" s="971"/>
      <c r="AR30" s="971"/>
      <c r="AS30" s="971"/>
      <c r="AT30" s="971"/>
      <c r="AU30" s="971" t="s">
        <v>547</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559</v>
      </c>
      <c r="R31" s="1039"/>
      <c r="S31" s="1039"/>
      <c r="T31" s="1039"/>
      <c r="U31" s="1039"/>
      <c r="V31" s="1039">
        <v>558</v>
      </c>
      <c r="W31" s="1039"/>
      <c r="X31" s="1039"/>
      <c r="Y31" s="1039"/>
      <c r="Z31" s="1039"/>
      <c r="AA31" s="1039">
        <v>1</v>
      </c>
      <c r="AB31" s="1039"/>
      <c r="AC31" s="1039"/>
      <c r="AD31" s="1039"/>
      <c r="AE31" s="1040"/>
      <c r="AF31" s="1035">
        <v>1445</v>
      </c>
      <c r="AG31" s="1036"/>
      <c r="AH31" s="1036"/>
      <c r="AI31" s="1036"/>
      <c r="AJ31" s="1037"/>
      <c r="AK31" s="980">
        <v>17</v>
      </c>
      <c r="AL31" s="971"/>
      <c r="AM31" s="971"/>
      <c r="AN31" s="971"/>
      <c r="AO31" s="971"/>
      <c r="AP31" s="971">
        <v>474</v>
      </c>
      <c r="AQ31" s="971"/>
      <c r="AR31" s="971"/>
      <c r="AS31" s="971"/>
      <c r="AT31" s="971"/>
      <c r="AU31" s="971">
        <v>81</v>
      </c>
      <c r="AV31" s="971"/>
      <c r="AW31" s="971"/>
      <c r="AX31" s="971"/>
      <c r="AY31" s="971"/>
      <c r="AZ31" s="1041" t="s">
        <v>547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778</v>
      </c>
      <c r="R32" s="1039"/>
      <c r="S32" s="1039"/>
      <c r="T32" s="1039"/>
      <c r="U32" s="1039"/>
      <c r="V32" s="1039">
        <v>765</v>
      </c>
      <c r="W32" s="1039"/>
      <c r="X32" s="1039"/>
      <c r="Y32" s="1039"/>
      <c r="Z32" s="1039"/>
      <c r="AA32" s="1039">
        <v>12</v>
      </c>
      <c r="AB32" s="1039"/>
      <c r="AC32" s="1039"/>
      <c r="AD32" s="1039"/>
      <c r="AE32" s="1040"/>
      <c r="AF32" s="1035">
        <v>117</v>
      </c>
      <c r="AG32" s="1036"/>
      <c r="AH32" s="1036"/>
      <c r="AI32" s="1036"/>
      <c r="AJ32" s="1037"/>
      <c r="AK32" s="980">
        <v>440</v>
      </c>
      <c r="AL32" s="971"/>
      <c r="AM32" s="971"/>
      <c r="AN32" s="971"/>
      <c r="AO32" s="971"/>
      <c r="AP32" s="971">
        <v>4987</v>
      </c>
      <c r="AQ32" s="971"/>
      <c r="AR32" s="971"/>
      <c r="AS32" s="971"/>
      <c r="AT32" s="971"/>
      <c r="AU32" s="971">
        <v>3969</v>
      </c>
      <c r="AV32" s="971"/>
      <c r="AW32" s="971"/>
      <c r="AX32" s="971"/>
      <c r="AY32" s="971"/>
      <c r="AZ32" s="1041" t="s">
        <v>547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1695</v>
      </c>
      <c r="AG63" s="959"/>
      <c r="AH63" s="959"/>
      <c r="AI63" s="959"/>
      <c r="AJ63" s="1022"/>
      <c r="AK63" s="1023"/>
      <c r="AL63" s="963"/>
      <c r="AM63" s="963"/>
      <c r="AN63" s="963"/>
      <c r="AO63" s="963"/>
      <c r="AP63" s="959">
        <v>5461</v>
      </c>
      <c r="AQ63" s="959"/>
      <c r="AR63" s="959"/>
      <c r="AS63" s="959"/>
      <c r="AT63" s="959"/>
      <c r="AU63" s="959">
        <v>4050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101</v>
      </c>
      <c r="R68" s="982"/>
      <c r="S68" s="982"/>
      <c r="T68" s="982"/>
      <c r="U68" s="982"/>
      <c r="V68" s="982">
        <v>85</v>
      </c>
      <c r="W68" s="982"/>
      <c r="X68" s="982"/>
      <c r="Y68" s="982"/>
      <c r="Z68" s="982"/>
      <c r="AA68" s="982">
        <v>17</v>
      </c>
      <c r="AB68" s="982"/>
      <c r="AC68" s="982"/>
      <c r="AD68" s="982"/>
      <c r="AE68" s="982"/>
      <c r="AF68" s="982">
        <v>17</v>
      </c>
      <c r="AG68" s="982"/>
      <c r="AH68" s="982"/>
      <c r="AI68" s="982"/>
      <c r="AJ68" s="982"/>
      <c r="AK68" s="982">
        <v>1</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2389</v>
      </c>
      <c r="R69" s="971"/>
      <c r="S69" s="971"/>
      <c r="T69" s="971"/>
      <c r="U69" s="971"/>
      <c r="V69" s="971">
        <v>2321</v>
      </c>
      <c r="W69" s="971"/>
      <c r="X69" s="971"/>
      <c r="Y69" s="971"/>
      <c r="Z69" s="971"/>
      <c r="AA69" s="971">
        <v>68</v>
      </c>
      <c r="AB69" s="971"/>
      <c r="AC69" s="971"/>
      <c r="AD69" s="971"/>
      <c r="AE69" s="971"/>
      <c r="AF69" s="971">
        <v>68</v>
      </c>
      <c r="AG69" s="971"/>
      <c r="AH69" s="971"/>
      <c r="AI69" s="971"/>
      <c r="AJ69" s="971"/>
      <c r="AK69" s="971">
        <v>8</v>
      </c>
      <c r="AL69" s="971"/>
      <c r="AM69" s="971"/>
      <c r="AN69" s="971"/>
      <c r="AO69" s="971"/>
      <c r="AP69" s="971">
        <v>2038</v>
      </c>
      <c r="AQ69" s="971"/>
      <c r="AR69" s="971"/>
      <c r="AS69" s="971"/>
      <c r="AT69" s="971"/>
      <c r="AU69" s="971">
        <v>120</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1046</v>
      </c>
      <c r="R70" s="971"/>
      <c r="S70" s="971"/>
      <c r="T70" s="971"/>
      <c r="U70" s="971"/>
      <c r="V70" s="971">
        <v>1043</v>
      </c>
      <c r="W70" s="971"/>
      <c r="X70" s="971"/>
      <c r="Y70" s="971"/>
      <c r="Z70" s="971"/>
      <c r="AA70" s="971">
        <v>3</v>
      </c>
      <c r="AB70" s="971"/>
      <c r="AC70" s="971"/>
      <c r="AD70" s="971"/>
      <c r="AE70" s="971"/>
      <c r="AF70" s="971">
        <v>3</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127</v>
      </c>
      <c r="R71" s="971"/>
      <c r="S71" s="971"/>
      <c r="T71" s="971"/>
      <c r="U71" s="971"/>
      <c r="V71" s="971">
        <v>112</v>
      </c>
      <c r="W71" s="971"/>
      <c r="X71" s="971"/>
      <c r="Y71" s="971"/>
      <c r="Z71" s="971"/>
      <c r="AA71" s="971">
        <v>15</v>
      </c>
      <c r="AB71" s="971"/>
      <c r="AC71" s="971"/>
      <c r="AD71" s="971"/>
      <c r="AE71" s="971"/>
      <c r="AF71" s="971">
        <v>15</v>
      </c>
      <c r="AG71" s="971"/>
      <c r="AH71" s="971"/>
      <c r="AI71" s="971"/>
      <c r="AJ71" s="971"/>
      <c r="AK71" s="971">
        <v>48</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7">
        <v>86</v>
      </c>
      <c r="R72" s="971"/>
      <c r="S72" s="971"/>
      <c r="T72" s="971"/>
      <c r="U72" s="971"/>
      <c r="V72" s="971">
        <v>75</v>
      </c>
      <c r="W72" s="971"/>
      <c r="X72" s="971"/>
      <c r="Y72" s="971"/>
      <c r="Z72" s="971"/>
      <c r="AA72" s="971">
        <v>11</v>
      </c>
      <c r="AB72" s="971"/>
      <c r="AC72" s="971"/>
      <c r="AD72" s="971"/>
      <c r="AE72" s="971"/>
      <c r="AF72" s="971">
        <v>11</v>
      </c>
      <c r="AG72" s="971"/>
      <c r="AH72" s="971"/>
      <c r="AI72" s="971"/>
      <c r="AJ72" s="971"/>
      <c r="AK72" s="971" t="s">
        <v>547</v>
      </c>
      <c r="AL72" s="971"/>
      <c r="AM72" s="971"/>
      <c r="AN72" s="971"/>
      <c r="AO72" s="971"/>
      <c r="AP72" s="971">
        <v>26</v>
      </c>
      <c r="AQ72" s="971"/>
      <c r="AR72" s="971"/>
      <c r="AS72" s="971"/>
      <c r="AT72" s="971"/>
      <c r="AU72" s="971">
        <v>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7">
        <v>335</v>
      </c>
      <c r="R73" s="971"/>
      <c r="S73" s="971"/>
      <c r="T73" s="971"/>
      <c r="U73" s="971"/>
      <c r="V73" s="971">
        <v>181</v>
      </c>
      <c r="W73" s="971"/>
      <c r="X73" s="971"/>
      <c r="Y73" s="971"/>
      <c r="Z73" s="971"/>
      <c r="AA73" s="971">
        <v>154</v>
      </c>
      <c r="AB73" s="971"/>
      <c r="AC73" s="971"/>
      <c r="AD73" s="971"/>
      <c r="AE73" s="971"/>
      <c r="AF73" s="971">
        <v>154</v>
      </c>
      <c r="AG73" s="971"/>
      <c r="AH73" s="971"/>
      <c r="AI73" s="971"/>
      <c r="AJ73" s="971"/>
      <c r="AK73" s="971">
        <v>162</v>
      </c>
      <c r="AL73" s="971"/>
      <c r="AM73" s="971"/>
      <c r="AN73" s="971"/>
      <c r="AO73" s="971"/>
      <c r="AP73" s="971" t="s">
        <v>547</v>
      </c>
      <c r="AQ73" s="971"/>
      <c r="AR73" s="971"/>
      <c r="AS73" s="971"/>
      <c r="AT73" s="971"/>
      <c r="AU73" s="971" t="s">
        <v>547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7">
        <v>166278</v>
      </c>
      <c r="R74" s="971"/>
      <c r="S74" s="971"/>
      <c r="T74" s="971"/>
      <c r="U74" s="971"/>
      <c r="V74" s="971">
        <v>162373</v>
      </c>
      <c r="W74" s="971"/>
      <c r="X74" s="971"/>
      <c r="Y74" s="971"/>
      <c r="Z74" s="971"/>
      <c r="AA74" s="971">
        <v>3905</v>
      </c>
      <c r="AB74" s="971"/>
      <c r="AC74" s="971"/>
      <c r="AD74" s="971"/>
      <c r="AE74" s="971"/>
      <c r="AF74" s="971">
        <v>3905</v>
      </c>
      <c r="AG74" s="971"/>
      <c r="AH74" s="971"/>
      <c r="AI74" s="971"/>
      <c r="AJ74" s="971"/>
      <c r="AK74" s="971">
        <v>1502</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5361</v>
      </c>
      <c r="R75" s="979"/>
      <c r="S75" s="979"/>
      <c r="T75" s="979"/>
      <c r="U75" s="980"/>
      <c r="V75" s="981">
        <v>5785</v>
      </c>
      <c r="W75" s="979"/>
      <c r="X75" s="979"/>
      <c r="Y75" s="979"/>
      <c r="Z75" s="980"/>
      <c r="AA75" s="981">
        <v>-425</v>
      </c>
      <c r="AB75" s="979"/>
      <c r="AC75" s="979"/>
      <c r="AD75" s="979"/>
      <c r="AE75" s="980"/>
      <c r="AF75" s="981">
        <v>631</v>
      </c>
      <c r="AG75" s="979"/>
      <c r="AH75" s="979"/>
      <c r="AI75" s="979"/>
      <c r="AJ75" s="980"/>
      <c r="AK75" s="981" t="s">
        <v>547</v>
      </c>
      <c r="AL75" s="979"/>
      <c r="AM75" s="979"/>
      <c r="AN75" s="979"/>
      <c r="AO75" s="980"/>
      <c r="AP75" s="981">
        <v>1498</v>
      </c>
      <c r="AQ75" s="979"/>
      <c r="AR75" s="979"/>
      <c r="AS75" s="979"/>
      <c r="AT75" s="980"/>
      <c r="AU75" s="981">
        <v>214</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6413</v>
      </c>
      <c r="R76" s="979"/>
      <c r="S76" s="979"/>
      <c r="T76" s="979"/>
      <c r="U76" s="980"/>
      <c r="V76" s="981">
        <v>6154</v>
      </c>
      <c r="W76" s="979"/>
      <c r="X76" s="979"/>
      <c r="Y76" s="979"/>
      <c r="Z76" s="980"/>
      <c r="AA76" s="981">
        <v>259</v>
      </c>
      <c r="AB76" s="979"/>
      <c r="AC76" s="979"/>
      <c r="AD76" s="979"/>
      <c r="AE76" s="980"/>
      <c r="AF76" s="981">
        <v>259</v>
      </c>
      <c r="AG76" s="979"/>
      <c r="AH76" s="979"/>
      <c r="AI76" s="979"/>
      <c r="AJ76" s="980"/>
      <c r="AK76" s="981" t="s">
        <v>547</v>
      </c>
      <c r="AL76" s="979"/>
      <c r="AM76" s="979"/>
      <c r="AN76" s="979"/>
      <c r="AO76" s="980"/>
      <c r="AP76" s="981" t="s">
        <v>547</v>
      </c>
      <c r="AQ76" s="979"/>
      <c r="AR76" s="979"/>
      <c r="AS76" s="979"/>
      <c r="AT76" s="980"/>
      <c r="AU76" s="981" t="s">
        <v>547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5063</v>
      </c>
      <c r="AG88" s="959"/>
      <c r="AH88" s="959"/>
      <c r="AI88" s="959"/>
      <c r="AJ88" s="959"/>
      <c r="AK88" s="963"/>
      <c r="AL88" s="963"/>
      <c r="AM88" s="963"/>
      <c r="AN88" s="963"/>
      <c r="AO88" s="963"/>
      <c r="AP88" s="959">
        <v>3562</v>
      </c>
      <c r="AQ88" s="959"/>
      <c r="AR88" s="959"/>
      <c r="AS88" s="959"/>
      <c r="AT88" s="959"/>
      <c r="AU88" s="959">
        <v>341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25</v>
      </c>
      <c r="CS102" s="953"/>
      <c r="CT102" s="953"/>
      <c r="CU102" s="953"/>
      <c r="CV102" s="954"/>
      <c r="CW102" s="952">
        <v>40</v>
      </c>
      <c r="CX102" s="953"/>
      <c r="CY102" s="953"/>
      <c r="CZ102" s="953"/>
      <c r="DA102" s="954"/>
      <c r="DB102" s="952" t="s">
        <v>487</v>
      </c>
      <c r="DC102" s="953"/>
      <c r="DD102" s="953"/>
      <c r="DE102" s="953"/>
      <c r="DF102" s="954"/>
      <c r="DG102" s="952" t="s">
        <v>487</v>
      </c>
      <c r="DH102" s="953"/>
      <c r="DI102" s="953"/>
      <c r="DJ102" s="953"/>
      <c r="DK102" s="954"/>
      <c r="DL102" s="952">
        <v>30</v>
      </c>
      <c r="DM102" s="953"/>
      <c r="DN102" s="953"/>
      <c r="DO102" s="953"/>
      <c r="DP102" s="954"/>
      <c r="DQ102" s="952">
        <v>30</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1398193</v>
      </c>
      <c r="AB110" s="889"/>
      <c r="AC110" s="889"/>
      <c r="AD110" s="889"/>
      <c r="AE110" s="890"/>
      <c r="AF110" s="891">
        <v>1431756</v>
      </c>
      <c r="AG110" s="889"/>
      <c r="AH110" s="889"/>
      <c r="AI110" s="889"/>
      <c r="AJ110" s="890"/>
      <c r="AK110" s="891">
        <v>1500829</v>
      </c>
      <c r="AL110" s="889"/>
      <c r="AM110" s="889"/>
      <c r="AN110" s="889"/>
      <c r="AO110" s="890"/>
      <c r="AP110" s="892">
        <v>22.8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13661968</v>
      </c>
      <c r="BR110" s="842"/>
      <c r="BS110" s="842"/>
      <c r="BT110" s="842"/>
      <c r="BU110" s="842"/>
      <c r="BV110" s="842">
        <v>13554359</v>
      </c>
      <c r="BW110" s="842"/>
      <c r="BX110" s="842"/>
      <c r="BY110" s="842"/>
      <c r="BZ110" s="842"/>
      <c r="CA110" s="842">
        <v>13556302</v>
      </c>
      <c r="CB110" s="842"/>
      <c r="CC110" s="842"/>
      <c r="CD110" s="842"/>
      <c r="CE110" s="842"/>
      <c r="CF110" s="866">
        <v>206.1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4786952</v>
      </c>
      <c r="BR112" s="817"/>
      <c r="BS112" s="817"/>
      <c r="BT112" s="817"/>
      <c r="BU112" s="817"/>
      <c r="BV112" s="817">
        <v>4341696</v>
      </c>
      <c r="BW112" s="817"/>
      <c r="BX112" s="817"/>
      <c r="BY112" s="817"/>
      <c r="BZ112" s="817"/>
      <c r="CA112" s="817">
        <v>4050912</v>
      </c>
      <c r="CB112" s="817"/>
      <c r="CC112" s="817"/>
      <c r="CD112" s="817"/>
      <c r="CE112" s="817"/>
      <c r="CF112" s="875">
        <v>61.6</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483486</v>
      </c>
      <c r="AB113" s="919"/>
      <c r="AC113" s="919"/>
      <c r="AD113" s="919"/>
      <c r="AE113" s="920"/>
      <c r="AF113" s="921">
        <v>471515</v>
      </c>
      <c r="AG113" s="919"/>
      <c r="AH113" s="919"/>
      <c r="AI113" s="919"/>
      <c r="AJ113" s="920"/>
      <c r="AK113" s="921">
        <v>386324</v>
      </c>
      <c r="AL113" s="919"/>
      <c r="AM113" s="919"/>
      <c r="AN113" s="919"/>
      <c r="AO113" s="920"/>
      <c r="AP113" s="922">
        <v>5.9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377969</v>
      </c>
      <c r="BR113" s="817"/>
      <c r="BS113" s="817"/>
      <c r="BT113" s="817"/>
      <c r="BU113" s="817"/>
      <c r="BV113" s="817">
        <v>418363</v>
      </c>
      <c r="BW113" s="817"/>
      <c r="BX113" s="817"/>
      <c r="BY113" s="817"/>
      <c r="BZ113" s="817"/>
      <c r="CA113" s="817">
        <v>340783</v>
      </c>
      <c r="CB113" s="817"/>
      <c r="CC113" s="817"/>
      <c r="CD113" s="817"/>
      <c r="CE113" s="817"/>
      <c r="CF113" s="875">
        <v>5.2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60569</v>
      </c>
      <c r="AB114" s="780"/>
      <c r="AC114" s="780"/>
      <c r="AD114" s="780"/>
      <c r="AE114" s="781"/>
      <c r="AF114" s="782">
        <v>70598</v>
      </c>
      <c r="AG114" s="780"/>
      <c r="AH114" s="780"/>
      <c r="AI114" s="780"/>
      <c r="AJ114" s="781"/>
      <c r="AK114" s="782">
        <v>96227</v>
      </c>
      <c r="AL114" s="780"/>
      <c r="AM114" s="780"/>
      <c r="AN114" s="780"/>
      <c r="AO114" s="781"/>
      <c r="AP114" s="824">
        <v>1.5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2083608</v>
      </c>
      <c r="BR114" s="817"/>
      <c r="BS114" s="817"/>
      <c r="BT114" s="817"/>
      <c r="BU114" s="817"/>
      <c r="BV114" s="817">
        <v>2039193</v>
      </c>
      <c r="BW114" s="817"/>
      <c r="BX114" s="817"/>
      <c r="BY114" s="817"/>
      <c r="BZ114" s="817"/>
      <c r="CA114" s="817">
        <v>2044813</v>
      </c>
      <c r="CB114" s="817"/>
      <c r="CC114" s="817"/>
      <c r="CD114" s="817"/>
      <c r="CE114" s="817"/>
      <c r="CF114" s="875">
        <v>31.1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1099</v>
      </c>
      <c r="AB115" s="919"/>
      <c r="AC115" s="919"/>
      <c r="AD115" s="919"/>
      <c r="AE115" s="920"/>
      <c r="AF115" s="921">
        <v>824</v>
      </c>
      <c r="AG115" s="919"/>
      <c r="AH115" s="919"/>
      <c r="AI115" s="919"/>
      <c r="AJ115" s="920"/>
      <c r="AK115" s="921">
        <v>550</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92879</v>
      </c>
      <c r="BR115" s="817"/>
      <c r="BS115" s="817"/>
      <c r="BT115" s="817"/>
      <c r="BU115" s="817"/>
      <c r="BV115" s="817">
        <v>61443</v>
      </c>
      <c r="BW115" s="817"/>
      <c r="BX115" s="817"/>
      <c r="BY115" s="817"/>
      <c r="BZ115" s="817"/>
      <c r="CA115" s="817">
        <v>30000</v>
      </c>
      <c r="CB115" s="817"/>
      <c r="CC115" s="817"/>
      <c r="CD115" s="817"/>
      <c r="CE115" s="817"/>
      <c r="CF115" s="875">
        <v>0.5</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1943347</v>
      </c>
      <c r="AB117" s="903"/>
      <c r="AC117" s="903"/>
      <c r="AD117" s="903"/>
      <c r="AE117" s="904"/>
      <c r="AF117" s="905">
        <v>1974693</v>
      </c>
      <c r="AG117" s="903"/>
      <c r="AH117" s="903"/>
      <c r="AI117" s="903"/>
      <c r="AJ117" s="904"/>
      <c r="AK117" s="905">
        <v>1983930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21003376</v>
      </c>
      <c r="BR119" s="845"/>
      <c r="BS119" s="845"/>
      <c r="BT119" s="845"/>
      <c r="BU119" s="845"/>
      <c r="BV119" s="845">
        <v>20415054</v>
      </c>
      <c r="BW119" s="845"/>
      <c r="BX119" s="845"/>
      <c r="BY119" s="845"/>
      <c r="BZ119" s="845"/>
      <c r="CA119" s="845">
        <v>20022810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4581910</v>
      </c>
      <c r="BR120" s="842"/>
      <c r="BS120" s="842"/>
      <c r="BT120" s="842"/>
      <c r="BU120" s="842"/>
      <c r="BV120" s="842">
        <v>5619838</v>
      </c>
      <c r="BW120" s="842"/>
      <c r="BX120" s="842"/>
      <c r="BY120" s="842"/>
      <c r="BZ120" s="842"/>
      <c r="CA120" s="842">
        <v>6290385</v>
      </c>
      <c r="CB120" s="842"/>
      <c r="CC120" s="842"/>
      <c r="CD120" s="842"/>
      <c r="CE120" s="842"/>
      <c r="CF120" s="866">
        <v>95.6</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4706088</v>
      </c>
      <c r="DH120" s="842"/>
      <c r="DI120" s="842"/>
      <c r="DJ120" s="842"/>
      <c r="DK120" s="842"/>
      <c r="DL120" s="842">
        <v>4257158</v>
      </c>
      <c r="DM120" s="842"/>
      <c r="DN120" s="842"/>
      <c r="DO120" s="842"/>
      <c r="DP120" s="842"/>
      <c r="DQ120" s="842">
        <v>3969440</v>
      </c>
      <c r="DR120" s="842"/>
      <c r="DS120" s="842"/>
      <c r="DT120" s="842"/>
      <c r="DU120" s="842"/>
      <c r="DV120" s="843">
        <v>60.3</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1200835</v>
      </c>
      <c r="BR121" s="817"/>
      <c r="BS121" s="817"/>
      <c r="BT121" s="817"/>
      <c r="BU121" s="817"/>
      <c r="BV121" s="817">
        <v>1188792</v>
      </c>
      <c r="BW121" s="817"/>
      <c r="BX121" s="817"/>
      <c r="BY121" s="817"/>
      <c r="BZ121" s="817"/>
      <c r="CA121" s="817">
        <v>1320296</v>
      </c>
      <c r="CB121" s="817"/>
      <c r="CC121" s="817"/>
      <c r="CD121" s="817"/>
      <c r="CE121" s="817"/>
      <c r="CF121" s="875">
        <v>20.100000000000001</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80864</v>
      </c>
      <c r="DH121" s="817"/>
      <c r="DI121" s="817"/>
      <c r="DJ121" s="817"/>
      <c r="DK121" s="817"/>
      <c r="DL121" s="817">
        <v>84538</v>
      </c>
      <c r="DM121" s="817"/>
      <c r="DN121" s="817"/>
      <c r="DO121" s="817"/>
      <c r="DP121" s="817"/>
      <c r="DQ121" s="817">
        <v>81472</v>
      </c>
      <c r="DR121" s="817"/>
      <c r="DS121" s="817"/>
      <c r="DT121" s="817"/>
      <c r="DU121" s="817"/>
      <c r="DV121" s="794">
        <v>1.2</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12058294</v>
      </c>
      <c r="BR122" s="845"/>
      <c r="BS122" s="845"/>
      <c r="BT122" s="845"/>
      <c r="BU122" s="845"/>
      <c r="BV122" s="845">
        <v>12250958</v>
      </c>
      <c r="BW122" s="845"/>
      <c r="BX122" s="845"/>
      <c r="BY122" s="845"/>
      <c r="BZ122" s="845"/>
      <c r="CA122" s="845">
        <v>11325928</v>
      </c>
      <c r="CB122" s="845"/>
      <c r="CC122" s="845"/>
      <c r="CD122" s="845"/>
      <c r="CE122" s="845"/>
      <c r="CF122" s="846">
        <v>172.2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1099</v>
      </c>
      <c r="AB123" s="780"/>
      <c r="AC123" s="780"/>
      <c r="AD123" s="780"/>
      <c r="AE123" s="781"/>
      <c r="AF123" s="782">
        <v>824</v>
      </c>
      <c r="AG123" s="780"/>
      <c r="AH123" s="780"/>
      <c r="AI123" s="780"/>
      <c r="AJ123" s="781"/>
      <c r="AK123" s="782">
        <v>550</v>
      </c>
      <c r="AL123" s="780"/>
      <c r="AM123" s="780"/>
      <c r="AN123" s="780"/>
      <c r="AO123" s="781"/>
      <c r="AP123" s="824">
        <v>0</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17841039</v>
      </c>
      <c r="BR123" s="833"/>
      <c r="BS123" s="833"/>
      <c r="BT123" s="833"/>
      <c r="BU123" s="833"/>
      <c r="BV123" s="833">
        <v>19059588</v>
      </c>
      <c r="BW123" s="833"/>
      <c r="BX123" s="833"/>
      <c r="BY123" s="833"/>
      <c r="BZ123" s="833"/>
      <c r="CA123" s="833">
        <v>18936609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49.3</v>
      </c>
      <c r="BR124" s="831"/>
      <c r="BS124" s="831"/>
      <c r="BT124" s="831"/>
      <c r="BU124" s="831"/>
      <c r="BV124" s="831">
        <v>20.8</v>
      </c>
      <c r="BW124" s="831"/>
      <c r="BX124" s="831"/>
      <c r="BY124" s="831"/>
      <c r="BZ124" s="831"/>
      <c r="CA124" s="831">
        <v>16.5</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143563</v>
      </c>
      <c r="AB128" s="801"/>
      <c r="AC128" s="801"/>
      <c r="AD128" s="801"/>
      <c r="AE128" s="802"/>
      <c r="AF128" s="803">
        <v>162290</v>
      </c>
      <c r="AG128" s="801"/>
      <c r="AH128" s="801"/>
      <c r="AI128" s="801"/>
      <c r="AJ128" s="802"/>
      <c r="AK128" s="803">
        <v>172304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13.81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92879</v>
      </c>
      <c r="DH128" s="791"/>
      <c r="DI128" s="791"/>
      <c r="DJ128" s="791"/>
      <c r="DK128" s="791"/>
      <c r="DL128" s="791">
        <v>61443</v>
      </c>
      <c r="DM128" s="791"/>
      <c r="DN128" s="791"/>
      <c r="DO128" s="791"/>
      <c r="DP128" s="791"/>
      <c r="DQ128" s="791">
        <v>30000</v>
      </c>
      <c r="DR128" s="791"/>
      <c r="DS128" s="791"/>
      <c r="DT128" s="791"/>
      <c r="DU128" s="791"/>
      <c r="DV128" s="792">
        <v>0.5</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7633206</v>
      </c>
      <c r="AB129" s="780"/>
      <c r="AC129" s="780"/>
      <c r="AD129" s="780"/>
      <c r="AE129" s="781"/>
      <c r="AF129" s="782">
        <v>7711717</v>
      </c>
      <c r="AG129" s="780"/>
      <c r="AH129" s="780"/>
      <c r="AI129" s="780"/>
      <c r="AJ129" s="781"/>
      <c r="AK129" s="782">
        <v>7764997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18.809999999999999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1224276</v>
      </c>
      <c r="AB130" s="780"/>
      <c r="AC130" s="780"/>
      <c r="AD130" s="780"/>
      <c r="AE130" s="781"/>
      <c r="AF130" s="782">
        <v>1215785</v>
      </c>
      <c r="AG130" s="780"/>
      <c r="AH130" s="780"/>
      <c r="AI130" s="780"/>
      <c r="AJ130" s="781"/>
      <c r="AK130" s="782">
        <v>1186912</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9.1999999999999993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6408930</v>
      </c>
      <c r="AB131" s="764"/>
      <c r="AC131" s="764"/>
      <c r="AD131" s="764"/>
      <c r="AE131" s="765"/>
      <c r="AF131" s="766">
        <v>6495932</v>
      </c>
      <c r="AG131" s="764"/>
      <c r="AH131" s="764"/>
      <c r="AI131" s="764"/>
      <c r="AJ131" s="765"/>
      <c r="AK131" s="766">
        <v>6578085</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16.5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8.9797828969999998</v>
      </c>
      <c r="AB132" s="745"/>
      <c r="AC132" s="745"/>
      <c r="AD132" s="745"/>
      <c r="AE132" s="746"/>
      <c r="AF132" s="747">
        <v>9.1844865369999997</v>
      </c>
      <c r="AG132" s="745"/>
      <c r="AH132" s="745"/>
      <c r="AI132" s="745"/>
      <c r="AJ132" s="746"/>
      <c r="AK132" s="747">
        <v>9.4969015460000001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8.5</v>
      </c>
      <c r="AB133" s="724"/>
      <c r="AC133" s="724"/>
      <c r="AD133" s="724"/>
      <c r="AE133" s="725"/>
      <c r="AF133" s="723">
        <v>8.6</v>
      </c>
      <c r="AG133" s="724"/>
      <c r="AH133" s="724"/>
      <c r="AI133" s="724"/>
      <c r="AJ133" s="725"/>
      <c r="AK133" s="723">
        <v>9.1999999999999993</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A/Cp6CKTnGUedv/iIE86ZHE77PlLB/kg2jhJ0z1b+fTo6+9NYK7rNTgVFsa6+VUXLIbLmfoEhfM/dxtbzQWw==" saltValue="oi8eoNylorFNyP1HfKYOb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42BaV040jqhohDH7sCx3xUIgESy31RTWWEerLc6FaPzF53dFhT3Yu46YyQB4kIK1WNgcKiIZMO+JzqVmstOKDg==" saltValue="46YdUryvpaEo/OnCVQOj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Na/Vll+QX7OoLWAR4PKS9lLiOB4zGrPK13qdfkFK4ufv8QLArcfGFPZpt0eKInCXNP4gn2+Xctc7w1jr2U+Eg==" saltValue="rXbQ3UG/CUeyt8BxSeHJ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2550536</v>
      </c>
      <c r="AP9" s="269">
        <v>119749</v>
      </c>
      <c r="AQ9" s="270">
        <v>105759</v>
      </c>
      <c r="AR9" s="271">
        <v>13.2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59777</v>
      </c>
      <c r="AP10" s="272">
        <v>2807</v>
      </c>
      <c r="AQ10" s="273">
        <v>10117</v>
      </c>
      <c r="AR10" s="274">
        <v>-72.3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130563</v>
      </c>
      <c r="AP11" s="272">
        <v>6130</v>
      </c>
      <c r="AQ11" s="273">
        <v>1625</v>
      </c>
      <c r="AR11" s="274">
        <v>277.2</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124983</v>
      </c>
      <c r="AP13" s="272">
        <v>5868</v>
      </c>
      <c r="AQ13" s="273">
        <v>4122</v>
      </c>
      <c r="AR13" s="274">
        <v>42.4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58695</v>
      </c>
      <c r="AP14" s="272">
        <v>2756</v>
      </c>
      <c r="AQ14" s="273">
        <v>2482</v>
      </c>
      <c r="AR14" s="274">
        <v>11</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-185025</v>
      </c>
      <c r="AP15" s="272">
        <v>-8687</v>
      </c>
      <c r="AQ15" s="273">
        <v>-6906</v>
      </c>
      <c r="AR15" s="274">
        <v>25.8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2739529</v>
      </c>
      <c r="AP16" s="272">
        <v>128622</v>
      </c>
      <c r="AQ16" s="273">
        <v>117215</v>
      </c>
      <c r="AR16" s="274">
        <v>9.6999999999999993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11.22</v>
      </c>
      <c r="AP21" s="286">
        <v>10.35</v>
      </c>
      <c r="AQ21" s="287">
        <v>0.87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97.5</v>
      </c>
      <c r="AP22" s="291">
        <v>97.1</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1500829</v>
      </c>
      <c r="AP32" s="300">
        <v>70465</v>
      </c>
      <c r="AQ32" s="301">
        <v>71795</v>
      </c>
      <c r="AR32" s="302">
        <v>-1.9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386324</v>
      </c>
      <c r="AP35" s="300">
        <v>18138</v>
      </c>
      <c r="AQ35" s="301">
        <v>17107</v>
      </c>
      <c r="AR35" s="302">
        <v>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96227</v>
      </c>
      <c r="AP36" s="300">
        <v>4518</v>
      </c>
      <c r="AQ36" s="301">
        <v>3528</v>
      </c>
      <c r="AR36" s="302">
        <v>28.1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550</v>
      </c>
      <c r="AP37" s="300">
        <v>26</v>
      </c>
      <c r="AQ37" s="301">
        <v>388</v>
      </c>
      <c r="AR37" s="302">
        <v>-93.3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2</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-172304</v>
      </c>
      <c r="AP39" s="300">
        <v>-8090</v>
      </c>
      <c r="AQ39" s="301">
        <v>-3420</v>
      </c>
      <c r="AR39" s="302">
        <v>136.5</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-1186912</v>
      </c>
      <c r="AP40" s="300">
        <v>-55726</v>
      </c>
      <c r="AQ40" s="301">
        <v>-62953</v>
      </c>
      <c r="AR40" s="302">
        <v>-11.5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624714</v>
      </c>
      <c r="AP41" s="300">
        <v>29331</v>
      </c>
      <c r="AQ41" s="301">
        <v>26447</v>
      </c>
      <c r="AR41" s="302">
        <v>10.9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1899453</v>
      </c>
      <c r="AN51" s="322">
        <v>81905</v>
      </c>
      <c r="AO51" s="323">
        <v>1.3</v>
      </c>
      <c r="AP51" s="324">
        <v>128523</v>
      </c>
      <c r="AQ51" s="325">
        <v>-3.4</v>
      </c>
      <c r="AR51" s="326">
        <v>4.7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698632</v>
      </c>
      <c r="AN52" s="330">
        <v>30125</v>
      </c>
      <c r="AO52" s="331">
        <v>-27.1</v>
      </c>
      <c r="AP52" s="332">
        <v>56792</v>
      </c>
      <c r="AQ52" s="333">
        <v>-0.3</v>
      </c>
      <c r="AR52" s="334">
        <v>-26.8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2026202</v>
      </c>
      <c r="AN53" s="322">
        <v>89449</v>
      </c>
      <c r="AO53" s="323">
        <v>9.1999999999999993</v>
      </c>
      <c r="AP53" s="324">
        <v>92919</v>
      </c>
      <c r="AQ53" s="325">
        <v>-27.7</v>
      </c>
      <c r="AR53" s="326">
        <v>36.9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709695</v>
      </c>
      <c r="AN54" s="330">
        <v>31330</v>
      </c>
      <c r="AO54" s="331">
        <v>4</v>
      </c>
      <c r="AP54" s="332">
        <v>54128</v>
      </c>
      <c r="AQ54" s="333">
        <v>-4.7</v>
      </c>
      <c r="AR54" s="334">
        <v>8.6999999999999993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2079515</v>
      </c>
      <c r="AN55" s="322">
        <v>93537</v>
      </c>
      <c r="AO55" s="323">
        <v>4.5999999999999996</v>
      </c>
      <c r="AP55" s="324">
        <v>103663</v>
      </c>
      <c r="AQ55" s="325">
        <v>11.6</v>
      </c>
      <c r="AR55" s="326">
        <v>-7</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965141</v>
      </c>
      <c r="AN56" s="330">
        <v>43412</v>
      </c>
      <c r="AO56" s="331">
        <v>38.6</v>
      </c>
      <c r="AP56" s="332">
        <v>64346</v>
      </c>
      <c r="AQ56" s="333">
        <v>18.899999999999999</v>
      </c>
      <c r="AR56" s="334">
        <v>19.7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2140128</v>
      </c>
      <c r="AN57" s="322">
        <v>98433</v>
      </c>
      <c r="AO57" s="323">
        <v>5.2</v>
      </c>
      <c r="AP57" s="324">
        <v>92012</v>
      </c>
      <c r="AQ57" s="325">
        <v>-11.2</v>
      </c>
      <c r="AR57" s="326">
        <v>16.399999999999999</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984936</v>
      </c>
      <c r="AN58" s="330">
        <v>45301</v>
      </c>
      <c r="AO58" s="331">
        <v>4.4000000000000004</v>
      </c>
      <c r="AP58" s="332">
        <v>61382</v>
      </c>
      <c r="AQ58" s="333">
        <v>-4.5999999999999996</v>
      </c>
      <c r="AR58" s="334">
        <v>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2323869</v>
      </c>
      <c r="AN59" s="322">
        <v>109107</v>
      </c>
      <c r="AO59" s="323">
        <v>10.8</v>
      </c>
      <c r="AP59" s="324">
        <v>91317</v>
      </c>
      <c r="AQ59" s="325">
        <v>-0.8</v>
      </c>
      <c r="AR59" s="326">
        <v>11.6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1507429</v>
      </c>
      <c r="AN60" s="330">
        <v>70775</v>
      </c>
      <c r="AO60" s="331">
        <v>56.2</v>
      </c>
      <c r="AP60" s="332">
        <v>56480</v>
      </c>
      <c r="AQ60" s="333">
        <v>-8</v>
      </c>
      <c r="AR60" s="334">
        <v>64.2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2093833</v>
      </c>
      <c r="AN61" s="337">
        <v>94486</v>
      </c>
      <c r="AO61" s="338">
        <v>6.2</v>
      </c>
      <c r="AP61" s="339">
        <v>101687</v>
      </c>
      <c r="AQ61" s="340">
        <v>-6.3</v>
      </c>
      <c r="AR61" s="326">
        <v>12.5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973167</v>
      </c>
      <c r="AN62" s="330">
        <v>44189</v>
      </c>
      <c r="AO62" s="331">
        <v>15.2</v>
      </c>
      <c r="AP62" s="332">
        <v>58626</v>
      </c>
      <c r="AQ62" s="333">
        <v>0.3</v>
      </c>
      <c r="AR62" s="334">
        <v>14.9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Z+bJvsBRj/Cd40ck+lLgPI+4sxeqE9bhLQXX9MJv4sQzofOm1NM3XlyIp7V7R3Gn19RO1W1yzK2g+9/frXBFA==" saltValue="TNUhZuzOeioPJBOhVPsOV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mtqbLuby37nUyY68yuxgIvWEOe0gBWmuCsGwIelWahTLvPAyTElfy1tyQ8Enp/DtzRSmaximTaZCldEbViiWLQ==" saltValue="HU/YtU6c2xckkT6ow9rn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y0/JvafvnB3sdKJPuQBRN+NWIGXgKRKIdwiEli4+tHJdlh3Ir6dg9e6fs0mICC2vRI9kPzRzI48XTu+wn63ftw==" saltValue="SYucrA0yxZYJu1uzrsGf5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12.5</v>
      </c>
      <c r="G47" s="12">
        <v>13.85</v>
      </c>
      <c r="H47" s="12">
        <v>21.09</v>
      </c>
      <c r="I47" s="12">
        <v>20.88</v>
      </c>
      <c r="J47" s="13">
        <v>20.75</v>
      </c>
    </row>
    <row r="48" spans="2:10" ht="57.75" customHeight="1" x14ac:dyDescent="0.15">
      <c r="B48" s="14"/>
      <c r="C48" s="1141" t="s">
        <v>4</v>
      </c>
      <c r="D48" s="1141"/>
      <c r="E48" s="1142"/>
      <c r="F48" s="15">
        <v>16.690000000000001</v>
      </c>
      <c r="G48" s="16">
        <v>18.489999999999998</v>
      </c>
      <c r="H48" s="16">
        <v>15.86</v>
      </c>
      <c r="I48" s="16">
        <v>14.12</v>
      </c>
      <c r="J48" s="17">
        <v>11.04</v>
      </c>
    </row>
    <row r="49" spans="2:10" ht="57.75" customHeight="1" thickBot="1" x14ac:dyDescent="0.2">
      <c r="B49" s="18"/>
      <c r="C49" s="1143" t="s">
        <v>5</v>
      </c>
      <c r="D49" s="1143"/>
      <c r="E49" s="1144"/>
      <c r="F49" s="19">
        <v>4.8</v>
      </c>
      <c r="G49" s="20" t="s">
        <v>530</v>
      </c>
      <c r="H49" s="20" t="s">
        <v>531</v>
      </c>
      <c r="I49" s="20" t="s">
        <v>532</v>
      </c>
      <c r="J49" s="21" t="s">
        <v>533</v>
      </c>
    </row>
    <row r="50" spans="2:10" x14ac:dyDescent="0.15"/>
  </sheetData>
  <sheetProtection algorithmName="SHA-512" hashValue="DN1yrgbjFz70+Q61Jy46v4ZO2gN6UWVvA/7JrwMNUAy/IcxhyBvRxzM4dbu0+TODGhytEXEwMKLwFWxL5o2Krw==" saltValue="CvwjQyOEwrlFuiaOfsvO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30902</cp:lastModifiedBy>
  <cp:lastPrinted>2026-03-13T05:45:11Z</cp:lastPrinted>
  <dcterms:created xsi:type="dcterms:W3CDTF">2026-02-26T09:24:53Z</dcterms:created>
  <dcterms:modified xsi:type="dcterms:W3CDTF">2026-03-13T06:06:18Z</dcterms:modified>
  <cp:category/>
</cp:coreProperties>
</file>