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R01\[下水道事業]【経営比較分析表】2019_062081_47_1718\"/>
    </mc:Choice>
  </mc:AlternateContent>
  <workbookProtection workbookAlgorithmName="SHA-512" workbookHashValue="92e2mbuVmBQxjOM+cg2/Mjuo6vw4KxbPVISLolzvF4j3URKgzEOQk7NfBwxMPypn07vcC0ShqBtbnhwGWquy5w==" workbookSaltValue="pNOZb1Qaq4Dcg96ehIiH8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<sst xmlns="http://schemas.openxmlformats.org/spreadsheetml/2006/main" count="241" uniqueCount="119">
  <si>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</si>
  <si>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</si>
  <si>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</si>
  <si>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</si>
  <si>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</si>
  <si>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</si>
  <si>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</si>
  <si>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</si>
  <si>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</si>
  <si>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</si>
  <si>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</si>
  <si>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</si>
  <si>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</si>
  <si>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</si>
  <si>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</si>
  <si>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</si>
  <si>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</si>
  <si>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</si>
  <si>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</si>
  <si>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</si>
  <si>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</si>
  <si>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</si>
  <si>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</si>
  <si>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</si>
  <si>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</si>
  <si>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</si>
  <si>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</si>
  <si>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</si>
  <si>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</si>
  <si>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</si>
  <si>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</si>
  <si>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</si>
  <si>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</si>
  <si>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</si>
  <si>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</si>
  <si>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</si>
  <si>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</si>
  <si>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</si>
  <si>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</si>
  <si>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</si>
  <si>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</si>
  <si>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</si>
  <si>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</si>
  <si>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</si>
  <si>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</si>
  <si>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</si>
  <si>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</si>
  <si>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</si>
  <si>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</si>
  <si>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</si>
  <si>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</si>
  <si>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</si>
  <si>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</si>
  <si>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</si>
  <si>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</si>
  <si>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</si>
  <si>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</si>
  <si>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</si>
  <si>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</si>
  <si>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</si>
  <si>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</si>
  <si>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</si>
  <si>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</si>
  <si>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</si>
  <si>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</si>
  <si>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</si>
  <si>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</si>
  <si>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</si>
  <si>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</si>
  <si>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</si>
  <si>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</si>
  <si>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</si>
  <si>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</si>
  <si>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</si>
  <si>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</si>
  <si>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</si>
  <si>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</si>
  <si>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</si>
  <si>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</si>
  <si>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</si>
  <si>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</si>
  <si>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</si>
  <si>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</si>
  <si>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</si>
  <si>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</si>
  <si>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</si>
  <si>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</si>
  <si>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</si>
  <si>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</si>
  <si>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</si>
  <si>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</si>
  <si>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</si>
  <si>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</si>
  <si>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</si>
  <si>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</si>
  <si>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</si>
  <si>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</si>
  <si>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</si>
  <si>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</si>
  <si>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</si>
  <si>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</si>
  <si>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</si>
  <si>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</si>
  <si>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</si>
  <si>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</si>
  <si>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</si>
  <si>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</si>
  <si>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</si>
  <si>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</si>
  <si>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</si>
  <si>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</si>
  <si>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</si>
  <si>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</si>
  <si>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</si>
  <si>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</si>
  <si>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</si>
  <si>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当市における特定環境保全公共下水道区域については、平成13年供用開始であり、それほど年数は経過しておらず、法定耐用年数には時間的な余裕がある。
　そのような状況の中であるが、管渠修繕に向けた取り組みの検討を公共下水道と共に行っていく。公共下水道については、ストックマネジメント計画をもとに更新工事等実施している。特定環境保全公共下水道についても必要に応じ調査等行い、適切な維持管理に努めていく。建設改良工事は、多額の費用が生じることから、国の支出金や企業債によって財源を確保しつつ、経営改善の実施に取り組んでいく。</t>
    <rPh sb="145" eb="147">
      <t>コウシン</t>
    </rPh>
    <rPh sb="147" eb="149">
      <t>コウジ</t>
    </rPh>
    <rPh sb="149" eb="150">
      <t>トウ</t>
    </rPh>
    <rPh sb="150" eb="152">
      <t>ジッシ</t>
    </rPh>
    <rPh sb="180" eb="181">
      <t>トウ</t>
    </rPh>
    <rPh sb="181" eb="182">
      <t>オコナ</t>
    </rPh>
    <rPh sb="184" eb="186">
      <t>テキセツ</t>
    </rPh>
    <rPh sb="187" eb="189">
      <t>イジ</t>
    </rPh>
    <rPh sb="189" eb="191">
      <t>カンリ</t>
    </rPh>
    <rPh sb="192" eb="193">
      <t>ツト</t>
    </rPh>
    <phoneticPr fontId="17"/>
  </si>
  <si>
    <t>　事業は終期に近付いており、大規模な整備は無いものの、過去の元利償還金が大きな負担になっており、一般会計からの繰入金がなければ成り立たない経営状況にある。今後は元利償還金も下がってくるが、より一層の支出の抑制、収入の増を図る。
　収入については、平成18年に料金改定を行い、収益増になったものの、人口減少や節水意識の高まりにより伸び悩んでいる状況にある。そのため、平成28年度に経営戦略を策定し、より高い企業性を持ち、料金改定を視野に入れた取り組みを行っていく。
　また、水洗化率の向上を目指し、環境保全、収入源の確保を目指していきたい。</t>
    <rPh sb="1" eb="3">
      <t>ジギョウ</t>
    </rPh>
    <rPh sb="236" eb="239">
      <t>スイセンカ</t>
    </rPh>
    <rPh sb="239" eb="240">
      <t>リツ</t>
    </rPh>
    <rPh sb="241" eb="243">
      <t>コウジョウ</t>
    </rPh>
    <rPh sb="244" eb="246">
      <t>メザ</t>
    </rPh>
    <rPh sb="248" eb="250">
      <t>カンキョウ</t>
    </rPh>
    <rPh sb="250" eb="252">
      <t>ホゼン</t>
    </rPh>
    <rPh sb="253" eb="255">
      <t>シュウニュウ</t>
    </rPh>
    <rPh sb="255" eb="256">
      <t>ゲン</t>
    </rPh>
    <rPh sb="257" eb="259">
      <t>カクホ</t>
    </rPh>
    <rPh sb="260" eb="262">
      <t>メザ</t>
    </rPh>
    <phoneticPr fontId="17"/>
  </si>
  <si>
    <r>
      <rPr>
        <sz val="11"/>
        <rFont val="ＭＳ ゴシック"/>
        <family val="3"/>
        <charset val="128"/>
      </rPr>
      <t>①収益的収支比率
　昨年度と比較し下降しており、依然厳しい経営状況にあり、収益は一般会計からの繰入金に依存している状況にあり、比率も下降傾向にあるため、今後も経営改善に向けて取り組んでいく必要がある。
④企業債残高対事業規模比率
　繰入金に対する負担が増えたため皆減しているが、今後、ストックマネジメント計画をもとに修繕・更新等の実施が見込まれることから、経費削減に向けた取り組みを強化していかなければならない。</t>
    </r>
    <r>
      <rPr>
        <sz val="11"/>
        <color rgb="FFFF0000"/>
        <rFont val="ＭＳ ゴシック"/>
        <family val="3"/>
        <charset val="128"/>
      </rPr>
      <t xml:space="preserve">
</t>
    </r>
    <r>
      <rPr>
        <sz val="11"/>
        <rFont val="ＭＳ ゴシック"/>
        <family val="3"/>
        <charset val="128"/>
      </rPr>
      <t>⑤経費回収率
　類似団体と比べ数値は上だが、人口減少による使用料減収は続くものと思われる。今後も料金改定を視野に入れ、費用の削減に取り組む必要がある。
⑥汚水処理原価
　平成27年度から上昇している。引き続き、処理経費削減に向けた取組を強化していかなければならない。</t>
    </r>
    <r>
      <rPr>
        <sz val="11"/>
        <color rgb="FFFF0000"/>
        <rFont val="ＭＳ ゴシック"/>
        <family val="3"/>
        <charset val="128"/>
      </rPr>
      <t xml:space="preserve">
</t>
    </r>
    <r>
      <rPr>
        <sz val="11"/>
        <rFont val="ＭＳ ゴシック"/>
        <family val="3"/>
        <charset val="128"/>
      </rPr>
      <t>⑧水洗化率
　平成13年からの供用の開始時期が遅く、すでに浄化槽を設置している家庭もある状況から、類似団体平均及び公共下水道に比べると水洗化率は高いとは言えない。未接続世帯への啓蒙、戸別訪問等の普及活動をより強化していく。</t>
    </r>
    <rPh sb="10" eb="13">
      <t>サクネンド</t>
    </rPh>
    <rPh sb="14" eb="16">
      <t>ヒカク</t>
    </rPh>
    <rPh sb="17" eb="19">
      <t>カコウ</t>
    </rPh>
    <rPh sb="66" eb="68">
      <t>カコウ</t>
    </rPh>
    <rPh sb="116" eb="118">
      <t>クリイレ</t>
    </rPh>
    <rPh sb="118" eb="119">
      <t>キン</t>
    </rPh>
    <rPh sb="120" eb="121">
      <t>タイ</t>
    </rPh>
    <rPh sb="123" eb="125">
      <t>フタン</t>
    </rPh>
    <rPh sb="126" eb="127">
      <t>フ</t>
    </rPh>
    <rPh sb="131" eb="133">
      <t>カイゲン</t>
    </rPh>
    <rPh sb="139" eb="141">
      <t>コンゴ</t>
    </rPh>
    <rPh sb="215" eb="217">
      <t>ルイジ</t>
    </rPh>
    <rPh sb="217" eb="219">
      <t>ダンタイ</t>
    </rPh>
    <rPh sb="220" eb="221">
      <t>クラ</t>
    </rPh>
    <rPh sb="222" eb="224">
      <t>スウチ</t>
    </rPh>
    <rPh sb="225" eb="226">
      <t>ウエ</t>
    </rPh>
    <rPh sb="236" eb="239">
      <t>シヨウリョウ</t>
    </rPh>
    <rPh sb="239" eb="241">
      <t>ゲンシュウ</t>
    </rPh>
    <rPh sb="242" eb="243">
      <t>ツヅ</t>
    </rPh>
    <rPh sb="247" eb="248">
      <t>オモ</t>
    </rPh>
    <rPh sb="260" eb="262">
      <t>シヤ</t>
    </rPh>
    <rPh sb="263" eb="264">
      <t>イ</t>
    </rPh>
    <rPh sb="292" eb="294">
      <t>ヘイセイ</t>
    </rPh>
    <rPh sb="296" eb="298">
      <t>ネンド</t>
    </rPh>
    <rPh sb="307" eb="308">
      <t>ヒ</t>
    </rPh>
    <rPh sb="309" eb="310">
      <t>ツヅ</t>
    </rPh>
    <rPh sb="361" eb="363">
      <t>ジキ</t>
    </rPh>
    <rPh sb="364" eb="365">
      <t>オソ</t>
    </rPh>
    <rPh sb="370" eb="373">
      <t>ジョウカソウ</t>
    </rPh>
    <rPh sb="374" eb="376">
      <t>セッチ</t>
    </rPh>
    <rPh sb="380" eb="382">
      <t>カテイ</t>
    </rPh>
    <rPh sb="385" eb="387">
      <t>ジョウキョウ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</si>
</sst>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6"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C5-40CF-AECD-2F895F680C4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BAC5-40CF-AECD-2F895F680C4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AC-4967-8A81-01730B5766F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B7AC-4967-8A81-01730B5766F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64.819999999999993</c:v>
                </c:pt>
                <c:pt idx="1">
                  <c:v>66.739999999999995</c:v>
                </c:pt>
                <c:pt idx="2">
                  <c:v>68.290000000000006</c:v>
                </c:pt>
                <c:pt idx="3">
                  <c:v>70.97</c:v>
                </c:pt>
                <c:pt idx="4">
                  <c:v>71.37</c:v>
                </c:pt>
              </c:numCache>
            </c:numRef>
          </c:val>
          <c:extLst>
            <c:ext xmlns:c16="http://schemas.microsoft.com/office/drawing/2014/chart" uri="{C3380CC4-5D6E-409C-BE32-E72D297353CC}">
              <c16:uniqueId val="{00000000-64F2-406B-887D-8BB4FE104D1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64F2-406B-887D-8BB4FE104D1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85.34</c:v>
                </c:pt>
                <c:pt idx="1">
                  <c:v>83.93</c:v>
                </c:pt>
                <c:pt idx="2">
                  <c:v>82.53</c:v>
                </c:pt>
                <c:pt idx="3">
                  <c:v>81.38</c:v>
                </c:pt>
                <c:pt idx="4">
                  <c:v>69.239999999999995</c:v>
                </c:pt>
              </c:numCache>
            </c:numRef>
          </c:val>
          <c:extLst>
            <c:ext xmlns:c16="http://schemas.microsoft.com/office/drawing/2014/chart" uri="{C3380CC4-5D6E-409C-BE32-E72D297353CC}">
              <c16:uniqueId val="{00000000-E8CC-424B-B562-D2BB691597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CC-424B-B562-D2BB691597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5D-4455-AF32-7700FA7302F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5D-4455-AF32-7700FA7302F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2A-4F30-AC02-28524E03E98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2A-4F30-AC02-28524E03E98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54-4E65-AFEB-44D3B85F31F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54-4E65-AFEB-44D3B85F31F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C1-4A44-9569-823BFF7299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C1-4A44-9569-823BFF7299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355.41</c:v>
                </c:pt>
                <c:pt idx="1">
                  <c:v>668.4</c:v>
                </c:pt>
                <c:pt idx="2">
                  <c:v>178.54</c:v>
                </c:pt>
                <c:pt idx="3">
                  <c:v>158.94</c:v>
                </c:pt>
                <c:pt idx="4" formatCode="#,##0.00;&quot;△&quot;#,##0.00">
                  <c:v>0</c:v>
                </c:pt>
              </c:numCache>
            </c:numRef>
          </c:val>
          <c:extLst>
            <c:ext xmlns:c16="http://schemas.microsoft.com/office/drawing/2014/chart" uri="{C3380CC4-5D6E-409C-BE32-E72D297353CC}">
              <c16:uniqueId val="{00000000-8F7B-42F9-8BD9-84C56E985D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8F7B-42F9-8BD9-84C56E985D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113.46</c:v>
                </c:pt>
                <c:pt idx="1">
                  <c:v>98.78</c:v>
                </c:pt>
                <c:pt idx="2">
                  <c:v>100</c:v>
                </c:pt>
                <c:pt idx="3">
                  <c:v>82.44</c:v>
                </c:pt>
                <c:pt idx="4">
                  <c:v>76.88</c:v>
                </c:pt>
              </c:numCache>
            </c:numRef>
          </c:val>
          <c:extLst>
            <c:ext xmlns:c16="http://schemas.microsoft.com/office/drawing/2014/chart" uri="{C3380CC4-5D6E-409C-BE32-E72D297353CC}">
              <c16:uniqueId val="{00000000-0836-4B2B-A978-FAEF82F3468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0836-4B2B-A978-FAEF82F3468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155.55000000000001</c:v>
                </c:pt>
                <c:pt idx="1">
                  <c:v>177.01</c:v>
                </c:pt>
                <c:pt idx="2">
                  <c:v>181.8</c:v>
                </c:pt>
                <c:pt idx="3">
                  <c:v>220.15</c:v>
                </c:pt>
                <c:pt idx="4">
                  <c:v>199.73</c:v>
                </c:pt>
              </c:numCache>
            </c:numRef>
          </c:val>
          <c:extLst>
            <c:ext xmlns:c16="http://schemas.microsoft.com/office/drawing/2014/chart" uri="{C3380CC4-5D6E-409C-BE32-E72D297353CC}">
              <c16:uniqueId val="{00000000-B766-4495-B7D1-976ABD114B8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B766-4495-B7D1-976ABD114B8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22" zoomScaleNormal="100" workbookViewId="0">
      <selection activeCell="BE35" sqref="BE35"/>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山形県　村山市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23664</v>
      </c>
      <c r="AM8" s="75"/>
      <c r="AN8" s="75"/>
      <c r="AO8" s="75"/>
      <c r="AP8" s="75"/>
      <c r="AQ8" s="75"/>
      <c r="AR8" s="75"/>
      <c r="AS8" s="75"/>
      <c r="AT8" s="74">
        <f>データ!T6</f>
        <v>196.98</v>
      </c>
      <c r="AU8" s="74"/>
      <c r="AV8" s="74"/>
      <c r="AW8" s="74"/>
      <c r="AX8" s="74"/>
      <c r="AY8" s="74"/>
      <c r="AZ8" s="74"/>
      <c r="BA8" s="74"/>
      <c r="BB8" s="74">
        <f>データ!U6</f>
        <v>120.13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21.81</v>
      </c>
      <c r="Q10" s="74"/>
      <c r="R10" s="74"/>
      <c r="S10" s="74"/>
      <c r="T10" s="74"/>
      <c r="U10" s="74"/>
      <c r="V10" s="74"/>
      <c r="W10" s="74">
        <f>データ!Q6</f>
        <v>79.92</v>
      </c>
      <c r="X10" s="74"/>
      <c r="Y10" s="74"/>
      <c r="Z10" s="74"/>
      <c r="AA10" s="74"/>
      <c r="AB10" s="74"/>
      <c r="AC10" s="74"/>
      <c r="AD10" s="75">
        <f>データ!R6</f>
        <v>3300</v>
      </c>
      <c r="AE10" s="75"/>
      <c r="AF10" s="75"/>
      <c r="AG10" s="75"/>
      <c r="AH10" s="75"/>
      <c r="AI10" s="75"/>
      <c r="AJ10" s="75"/>
      <c r="AK10" s="2"/>
      <c r="AL10" s="75">
        <f>データ!V6</f>
        <v>5127</v>
      </c>
      <c r="AM10" s="75"/>
      <c r="AN10" s="75"/>
      <c r="AO10" s="75"/>
      <c r="AP10" s="75"/>
      <c r="AQ10" s="75"/>
      <c r="AR10" s="75"/>
      <c r="AS10" s="75"/>
      <c r="AT10" s="74">
        <f>データ!W6</f>
        <v>2.37</v>
      </c>
      <c r="AU10" s="74"/>
      <c r="AV10" s="74"/>
      <c r="AW10" s="74"/>
      <c r="AX10" s="74"/>
      <c r="AY10" s="74"/>
      <c r="AZ10" s="74"/>
      <c r="BA10" s="74"/>
      <c r="BB10" s="74">
        <f>データ!X6</f>
        <v>2163.29</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3" t="s">
        <v>26</v>
      </c>
      <c r="BM14" s="54"/>
      <c r="BN14" s="54"/>
      <c r="BO14" s="54"/>
      <c r="BP14" s="54"/>
      <c r="BQ14" s="54"/>
      <c r="BR14" s="54"/>
      <c r="BS14" s="54"/>
      <c r="BT14" s="54"/>
      <c r="BU14" s="54"/>
      <c r="BV14" s="54"/>
      <c r="BW14" s="54"/>
      <c r="BX14" s="54"/>
      <c r="BY14" s="54"/>
      <c r="BZ14" s="5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56"/>
      <c r="BM15" s="57"/>
      <c r="BN15" s="57"/>
      <c r="BO15" s="57"/>
      <c r="BP15" s="57"/>
      <c r="BQ15" s="57"/>
      <c r="BR15" s="57"/>
      <c r="BS15" s="57"/>
      <c r="BT15" s="57"/>
      <c r="BU15" s="57"/>
      <c r="BV15" s="57"/>
      <c r="BW15" s="57"/>
      <c r="BX15" s="57"/>
      <c r="BY15" s="57"/>
      <c r="BZ15" s="5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6"/>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6"/>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3" t="s">
        <v>27</v>
      </c>
      <c r="BM45" s="54"/>
      <c r="BN45" s="54"/>
      <c r="BO45" s="54"/>
      <c r="BP45" s="54"/>
      <c r="BQ45" s="54"/>
      <c r="BR45" s="54"/>
      <c r="BS45" s="54"/>
      <c r="BT45" s="54"/>
      <c r="BU45" s="54"/>
      <c r="BV45" s="54"/>
      <c r="BW45" s="54"/>
      <c r="BX45" s="54"/>
      <c r="BY45" s="54"/>
      <c r="BZ45" s="5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6"/>
      <c r="BM46" s="57"/>
      <c r="BN46" s="57"/>
      <c r="BO46" s="57"/>
      <c r="BP46" s="57"/>
      <c r="BQ46" s="57"/>
      <c r="BR46" s="57"/>
      <c r="BS46" s="57"/>
      <c r="BT46" s="57"/>
      <c r="BU46" s="57"/>
      <c r="BV46" s="57"/>
      <c r="BW46" s="57"/>
      <c r="BX46" s="57"/>
      <c r="BY46" s="57"/>
      <c r="BZ46" s="5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6"/>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6"/>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6"/>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4"/>
      <c r="BN59" s="44"/>
      <c r="BO59" s="44"/>
      <c r="BP59" s="44"/>
      <c r="BQ59" s="44"/>
      <c r="BR59" s="44"/>
      <c r="BS59" s="44"/>
      <c r="BT59" s="44"/>
      <c r="BU59" s="44"/>
      <c r="BV59" s="44"/>
      <c r="BW59" s="44"/>
      <c r="BX59" s="44"/>
      <c r="BY59" s="44"/>
      <c r="BZ59" s="45"/>
    </row>
    <row r="60" spans="1:78" ht="13.5" customHeight="1" x14ac:dyDescent="0.15">
      <c r="A60" s="2"/>
      <c r="B60" s="50" t="s">
        <v>28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6"/>
      <c r="BM60" s="44"/>
      <c r="BN60" s="44"/>
      <c r="BO60" s="44"/>
      <c r="BP60" s="44"/>
      <c r="BQ60" s="44"/>
      <c r="BR60" s="44"/>
      <c r="BS60" s="44"/>
      <c r="BT60" s="44"/>
      <c r="BU60" s="44"/>
      <c r="BV60" s="44"/>
      <c r="BW60" s="44"/>
      <c r="BX60" s="44"/>
      <c r="BY60" s="44"/>
      <c r="BZ60" s="45"/>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6"/>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3" t="s">
        <v>29</v>
      </c>
      <c r="BM64" s="54"/>
      <c r="BN64" s="54"/>
      <c r="BO64" s="54"/>
      <c r="BP64" s="54"/>
      <c r="BQ64" s="54"/>
      <c r="BR64" s="54"/>
      <c r="BS64" s="54"/>
      <c r="BT64" s="54"/>
      <c r="BU64" s="54"/>
      <c r="BV64" s="54"/>
      <c r="BW64" s="54"/>
      <c r="BX64" s="54"/>
      <c r="BY64" s="54"/>
      <c r="BZ64" s="5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6"/>
      <c r="BM65" s="57"/>
      <c r="BN65" s="57"/>
      <c r="BO65" s="57"/>
      <c r="BP65" s="57"/>
      <c r="BQ65" s="57"/>
      <c r="BR65" s="57"/>
      <c r="BS65" s="57"/>
      <c r="BT65" s="57"/>
      <c r="BU65" s="57"/>
      <c r="BV65" s="57"/>
      <c r="BW65" s="57"/>
      <c r="BX65" s="57"/>
      <c r="BY65" s="57"/>
      <c r="BZ65" s="5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OErcsY5SEn530t/GwZzYAkXP918L98s5j82J75g6l7apQLtCVlqIZIWj4nmYjCpRZ6Ba79MZgXtQeM6D3CHLUw==" saltValue="GQmjdfM9uwV+7aYm1cW40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62081</v>
      </c>
      <c r="D6" s="33">
        <f t="shared" si="3"/>
        <v>47</v>
      </c>
      <c r="E6" s="33">
        <f t="shared" si="3"/>
        <v>17</v>
      </c>
      <c r="F6" s="33">
        <f t="shared" si="3"/>
        <v>4</v>
      </c>
      <c r="G6" s="33">
        <f t="shared" si="3"/>
        <v>0</v>
      </c>
      <c r="H6" s="33" t="str">
        <f t="shared" si="3"/>
        <v>山形県　村山市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21.81</v>
      </c>
      <c r="Q6" s="34">
        <f t="shared" si="3"/>
        <v>79.92</v>
      </c>
      <c r="R6" s="34">
        <f t="shared" si="3"/>
        <v>3300</v>
      </c>
      <c r="S6" s="34">
        <f t="shared" si="3"/>
        <v>23664</v>
      </c>
      <c r="T6" s="34">
        <f t="shared" si="3"/>
        <v>196.98</v>
      </c>
      <c r="U6" s="34">
        <f t="shared" si="3"/>
        <v>120.13</v>
      </c>
      <c r="V6" s="34">
        <f t="shared" si="3"/>
        <v>5127</v>
      </c>
      <c r="W6" s="34">
        <f t="shared" si="3"/>
        <v>2.37</v>
      </c>
      <c r="X6" s="34">
        <f t="shared" si="3"/>
        <v>2163.29</v>
      </c>
      <c r="Y6" s="35">
        <f>IF(Y7="",NA(),Y7)</f>
        <v>85.34</v>
      </c>
      <c r="Z6" s="35">
        <f t="shared" ref="Z6:AH6" si="4">IF(Z7="",NA(),Z7)</f>
        <v>83.93</v>
      </c>
      <c r="AA6" s="35">
        <f t="shared" si="4"/>
        <v>82.53</v>
      </c>
      <c r="AB6" s="35">
        <f t="shared" si="4"/>
        <v>81.38</v>
      </c>
      <c r="AC6" s="35">
        <f t="shared" si="4"/>
        <v>69.239999999999995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355.41</v>
      </c>
      <c r="BG6" s="35">
        <f t="shared" ref="BG6:BO6" si="7">IF(BG7="",NA(),BG7)</f>
        <v>668.4</v>
      </c>
      <c r="BH6" s="35">
        <f t="shared" si="7"/>
        <v>178.54</v>
      </c>
      <c r="BI6" s="35">
        <f t="shared" si="7"/>
        <v>158.94</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113.46</v>
      </c>
      <c r="BR6" s="35">
        <f t="shared" ref="BR6:BZ6" si="8">IF(BR7="",NA(),BR7)</f>
        <v>98.78</v>
      </c>
      <c r="BS6" s="35">
        <f t="shared" si="8"/>
        <v>100</v>
      </c>
      <c r="BT6" s="35">
        <f t="shared" si="8"/>
        <v>82.44</v>
      </c>
      <c r="BU6" s="35">
        <f t="shared" si="8"/>
        <v>76.88</v>
      </c>
      <c r="BV6" s="35">
        <f t="shared" si="8"/>
        <v>66.22</v>
      </c>
      <c r="BW6" s="35">
        <f t="shared" si="8"/>
        <v>69.87</v>
      </c>
      <c r="BX6" s="35">
        <f t="shared" si="8"/>
        <v>74.3</v>
      </c>
      <c r="BY6" s="35">
        <f t="shared" si="8"/>
        <v>72.260000000000005</v>
      </c>
      <c r="BZ6" s="35">
        <f t="shared" si="8"/>
        <v>71.84</v>
      </c>
      <c r="CA6" s="34" t="str">
        <f>IF(CA7="","",IF(CA7="-","【-】","【"&amp;SUBSTITUTE(TEXT(CA7,"#,##0.00"),"-","△")&amp;"】"))</f>
        <v>【74.17】</v>
      </c>
      <c r="CB6" s="35">
        <f>IF(CB7="",NA(),CB7)</f>
        <v>155.55000000000001</v>
      </c>
      <c r="CC6" s="35">
        <f t="shared" ref="CC6:CK6" si="9">IF(CC7="",NA(),CC7)</f>
        <v>177.01</v>
      </c>
      <c r="CD6" s="35">
        <f t="shared" si="9"/>
        <v>181.8</v>
      </c>
      <c r="CE6" s="35">
        <f t="shared" si="9"/>
        <v>220.15</v>
      </c>
      <c r="CF6" s="35">
        <f t="shared" si="9"/>
        <v>199.73</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64.819999999999993</v>
      </c>
      <c r="CY6" s="35">
        <f t="shared" ref="CY6:DG6" si="11">IF(CY7="",NA(),CY7)</f>
        <v>66.739999999999995</v>
      </c>
      <c r="CZ6" s="35">
        <f t="shared" si="11"/>
        <v>68.290000000000006</v>
      </c>
      <c r="DA6" s="35">
        <f t="shared" si="11"/>
        <v>70.97</v>
      </c>
      <c r="DB6" s="35">
        <f t="shared" si="11"/>
        <v>71.37</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62081</v>
      </c>
      <c r="D7" s="37">
        <v>47</v>
      </c>
      <c r="E7" s="37">
        <v>17</v>
      </c>
      <c r="F7" s="37">
        <v>4</v>
      </c>
      <c r="G7" s="37">
        <v>0</v>
      </c>
      <c r="H7" s="37" t="s">
        <v>97</v>
      </c>
      <c r="I7" s="37" t="s">
        <v>98</v>
      </c>
      <c r="J7" s="37" t="s">
        <v>99</v>
      </c>
      <c r="K7" s="37" t="s">
        <v>100</v>
      </c>
      <c r="L7" s="37" t="s">
        <v>101</v>
      </c>
      <c r="M7" s="37" t="s">
        <v>102</v>
      </c>
      <c r="N7" s="38" t="s">
        <v>103</v>
      </c>
      <c r="O7" s="38" t="s">
        <v>104</v>
      </c>
      <c r="P7" s="38">
        <v>21.81</v>
      </c>
      <c r="Q7" s="38">
        <v>79.92</v>
      </c>
      <c r="R7" s="38">
        <v>3300</v>
      </c>
      <c r="S7" s="38">
        <v>23664</v>
      </c>
      <c r="T7" s="38">
        <v>196.98</v>
      </c>
      <c r="U7" s="38">
        <v>120.13</v>
      </c>
      <c r="V7" s="38">
        <v>5127</v>
      </c>
      <c r="W7" s="38">
        <v>2.37</v>
      </c>
      <c r="X7" s="38">
        <v>2163.29</v>
      </c>
      <c r="Y7" s="38">
        <v>85.34</v>
      </c>
      <c r="Z7" s="38">
        <v>83.93</v>
      </c>
      <c r="AA7" s="38">
        <v>82.53</v>
      </c>
      <c r="AB7" s="38">
        <v>81.38</v>
      </c>
      <c r="AC7" s="38">
        <v>69.239999999999995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355.41</v>
      </c>
      <c r="BG7" s="38">
        <v>668.4</v>
      </c>
      <c r="BH7" s="38">
        <v>178.54</v>
      </c>
      <c r="BI7" s="38">
        <v>158.94</v>
      </c>
      <c r="BJ7" s="38">
        <v>0</v>
      </c>
      <c r="BK7" s="38">
        <v>1434.89</v>
      </c>
      <c r="BL7" s="38">
        <v>1298.9100000000001</v>
      </c>
      <c r="BM7" s="38">
        <v>1243.71</v>
      </c>
      <c r="BN7" s="38">
        <v>1194.1500000000001</v>
      </c>
      <c r="BO7" s="38">
        <v>1206.79</v>
      </c>
      <c r="BP7" s="38">
        <v>1218.7</v>
      </c>
      <c r="BQ7" s="38">
        <v>113.46</v>
      </c>
      <c r="BR7" s="38">
        <v>98.78</v>
      </c>
      <c r="BS7" s="38">
        <v>100</v>
      </c>
      <c r="BT7" s="38">
        <v>82.44</v>
      </c>
      <c r="BU7" s="38">
        <v>76.88</v>
      </c>
      <c r="BV7" s="38">
        <v>66.22</v>
      </c>
      <c r="BW7" s="38">
        <v>69.87</v>
      </c>
      <c r="BX7" s="38">
        <v>74.3</v>
      </c>
      <c r="BY7" s="38">
        <v>72.260000000000005</v>
      </c>
      <c r="BZ7" s="38">
        <v>71.84</v>
      </c>
      <c r="CA7" s="38">
        <v>74.17</v>
      </c>
      <c r="CB7" s="38">
        <v>155.55000000000001</v>
      </c>
      <c r="CC7" s="38">
        <v>177.01</v>
      </c>
      <c r="CD7" s="38">
        <v>181.8</v>
      </c>
      <c r="CE7" s="38">
        <v>220.15</v>
      </c>
      <c r="CF7" s="38">
        <v>199.73</v>
      </c>
      <c r="CG7" s="38">
        <v>246.72</v>
      </c>
      <c r="CH7" s="38">
        <v>234.96</v>
      </c>
      <c r="CI7" s="38">
        <v>221.81</v>
      </c>
      <c r="CJ7" s="38">
        <v>230.02</v>
      </c>
      <c r="CK7" s="38">
        <v>228.47</v>
      </c>
      <c r="CL7" s="38">
        <v>218.56</v>
      </c>
      <c r="CM7" s="38" t="s">
        <v>103</v>
      </c>
      <c r="CN7" s="38" t="s">
        <v>103</v>
      </c>
      <c r="CO7" s="38" t="s">
        <v>103</v>
      </c>
      <c r="CP7" s="38" t="s">
        <v>103</v>
      </c>
      <c r="CQ7" s="38" t="s">
        <v>103</v>
      </c>
      <c r="CR7" s="38">
        <v>41.35</v>
      </c>
      <c r="CS7" s="38">
        <v>42.9</v>
      </c>
      <c r="CT7" s="38">
        <v>43.36</v>
      </c>
      <c r="CU7" s="38">
        <v>42.56</v>
      </c>
      <c r="CV7" s="38">
        <v>42.47</v>
      </c>
      <c r="CW7" s="38">
        <v>42.86</v>
      </c>
      <c r="CX7" s="38">
        <v>64.819999999999993</v>
      </c>
      <c r="CY7" s="38">
        <v>66.739999999999995</v>
      </c>
      <c r="CZ7" s="38">
        <v>68.290000000000006</v>
      </c>
      <c r="DA7" s="38">
        <v>70.97</v>
      </c>
      <c r="DB7" s="38">
        <v>71.37</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大希</cp:lastModifiedBy>
  <cp:lastPrinted>2021-01-26T06:54:28Z</cp:lastPrinted>
  <dcterms:created xsi:type="dcterms:W3CDTF">2020-12-04T02:53:07Z</dcterms:created>
  <dcterms:modified xsi:type="dcterms:W3CDTF">2021-01-26T07:26:57Z</dcterms:modified>
  <cp:category/>
</cp:coreProperties>
</file>